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enni\Desktop\excel salute\"/>
    </mc:Choice>
  </mc:AlternateContent>
  <bookViews>
    <workbookView xWindow="0" yWindow="0" windowWidth="28800" windowHeight="12135" xr2:uid="{00000000-000D-0000-FFFF-FFFF00000000}"/>
  </bookViews>
  <sheets>
    <sheet name="Registro attività" sheetId="1" r:id="rId1"/>
    <sheet name="Elenco attività" sheetId="2" state="hidden" r:id="rId2"/>
  </sheets>
  <definedNames>
    <definedName name="Categoria1">'Registro attività'!$A$3</definedName>
    <definedName name="Categoria2">'Registro attività'!$A$7</definedName>
    <definedName name="Categoria3">'Registro attività'!$A$11</definedName>
    <definedName name="Categoria4">'Registro attività'!$A$15</definedName>
    <definedName name="Categoria5">'Registro attività'!$A$19</definedName>
    <definedName name="ElencoAttività">'Elenco attività'!$B$4:$B$8</definedName>
    <definedName name="RicercaAttività">'Elenco attività'!$B$4:$C$8</definedName>
    <definedName name="TotaleAltro">TotaleGenerale-SUM('Registro attività'!$B$3:$B$15)</definedName>
    <definedName name="TotaleGenerale">SUM(Elenco[Totale])</definedName>
    <definedName name="TuttoIlResto">'Registro attività'!$A$23</definedName>
    <definedName name="UnitàCategoria1">'Registro attività'!$C$4</definedName>
    <definedName name="UnitàCategoria2">'Registro attività'!$C$8</definedName>
    <definedName name="UnitàCategoria3">'Registro attività'!$C$12</definedName>
    <definedName name="UnitàCategoria4">'Registro attività'!$C$16</definedName>
    <definedName name="UnitàCategoria5">'Registro attività'!$C$20</definedName>
  </definedNames>
  <calcPr calcId="171027"/>
</workbook>
</file>

<file path=xl/calcChain.xml><?xml version="1.0" encoding="utf-8"?>
<calcChain xmlns="http://schemas.openxmlformats.org/spreadsheetml/2006/main">
  <c r="C8" i="2" l="1"/>
  <c r="C7" i="2"/>
  <c r="C6" i="2"/>
  <c r="C5" i="2"/>
  <c r="C4" i="2"/>
  <c r="B8" i="2"/>
  <c r="B7" i="2"/>
  <c r="B6" i="2"/>
  <c r="B5" i="2"/>
  <c r="B4" i="2"/>
  <c r="B21" i="1"/>
  <c r="B19" i="1"/>
  <c r="B17" i="1"/>
  <c r="B15" i="1"/>
  <c r="B13" i="1"/>
  <c r="B11" i="1"/>
  <c r="B9" i="1"/>
  <c r="B7" i="1"/>
  <c r="B5" i="1"/>
  <c r="B3" i="1"/>
  <c r="J8" i="1" l="1"/>
  <c r="J9" i="1"/>
  <c r="J10" i="1"/>
  <c r="J11" i="1"/>
  <c r="J7" i="1"/>
  <c r="J12" i="1"/>
  <c r="J6" i="1"/>
  <c r="B23" i="1"/>
</calcChain>
</file>

<file path=xl/sharedStrings.xml><?xml version="1.0" encoding="utf-8"?>
<sst xmlns="http://schemas.openxmlformats.org/spreadsheetml/2006/main" count="41" uniqueCount="24">
  <si>
    <t>Registro attività</t>
  </si>
  <si>
    <t>Bici</t>
  </si>
  <si>
    <t>Nuoto</t>
  </si>
  <si>
    <t>Attività 3</t>
  </si>
  <si>
    <t>Attività 4</t>
  </si>
  <si>
    <t>Attività 5</t>
  </si>
  <si>
    <t>Totale</t>
  </si>
  <si>
    <t>Chilometri</t>
  </si>
  <si>
    <t>Calorie</t>
  </si>
  <si>
    <t>Metri</t>
  </si>
  <si>
    <t>Passi</t>
  </si>
  <si>
    <t>Ripetizioni</t>
  </si>
  <si>
    <t>Data</t>
  </si>
  <si>
    <t>Attività</t>
  </si>
  <si>
    <t>Ora inizio</t>
  </si>
  <si>
    <t>Durata</t>
  </si>
  <si>
    <t>Unità</t>
  </si>
  <si>
    <t>Nota</t>
  </si>
  <si>
    <t>Caldo e umido</t>
  </si>
  <si>
    <t>Pomeriggio freddo</t>
  </si>
  <si>
    <t>Dormito bene la notte precedente</t>
  </si>
  <si>
    <t>Elenco attività</t>
  </si>
  <si>
    <t>L'elenco seguente è associato alle attività personalizzate ed è usato per compilare l'elenco a discesa nel Registro attività. Questo foglio dovrebbe rimanere nascosto.</t>
  </si>
  <si>
    <r>
      <rPr>
        <b/>
        <sz val="10"/>
        <color theme="0"/>
        <rFont val="Calibri"/>
        <family val="2"/>
        <scheme val="major"/>
      </rPr>
      <t>Registrare le 5 attività preferite.</t>
    </r>
    <r>
      <rPr>
        <sz val="10"/>
        <color theme="0"/>
        <rFont val="Calibri"/>
        <family val="2"/>
        <scheme val="major"/>
      </rPr>
      <t xml:space="preserve"> Le informazioni sulle attività seguenti possono essere sostituite con le attività preferite. Aggiungere quindi i valori corrispondenti nel registro delle attività per tenere traccia dei progressi.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</si>
</sst>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.00"/>
    <numFmt numFmtId="165" formatCode="[h]:mm:ss;@"/>
    <numFmt numFmtId="166" formatCode="0.0"/>
  </numFmts>
  <fonts count="14" x14ac:knownFonts="1">
    <font>
      <sz val="10"/>
      <color theme="3"/>
      <name val="Calibri"/>
      <family val="2"/>
      <scheme val="minor"/>
    </font>
    <font>
      <sz val="36"/>
      <color theme="8"/>
      <name val="Calibri"/>
      <family val="2"/>
      <scheme val="major"/>
    </font>
    <font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sz val="20"/>
      <color theme="0"/>
      <name val="Calibri"/>
      <family val="2"/>
      <scheme val="major"/>
    </font>
    <font>
      <b/>
      <sz val="11"/>
      <color theme="3"/>
      <name val="Calibri"/>
      <family val="2"/>
      <scheme val="minor"/>
    </font>
    <font>
      <b/>
      <sz val="20"/>
      <color theme="0"/>
      <name val="Calibri"/>
      <family val="2"/>
      <scheme val="major"/>
    </font>
    <font>
      <b/>
      <sz val="18"/>
      <color theme="4"/>
      <name val="Calibri"/>
      <family val="2"/>
      <scheme val="major"/>
    </font>
    <font>
      <b/>
      <sz val="8"/>
      <color theme="0"/>
      <name val="Calibri"/>
      <family val="2"/>
      <scheme val="maj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ajor"/>
    </font>
    <font>
      <b/>
      <sz val="10"/>
      <color theme="0"/>
      <name val="Calibri"/>
      <family val="2"/>
      <scheme val="major"/>
    </font>
    <font>
      <sz val="14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ill="0" applyBorder="0" applyProtection="0">
      <alignment vertical="center"/>
    </xf>
    <xf numFmtId="0" fontId="8" fillId="0" borderId="0" applyNumberFormat="0" applyBorder="0" applyProtection="0"/>
    <xf numFmtId="0" fontId="7" fillId="3" borderId="0" applyNumberFormat="0" applyBorder="0" applyAlignment="0" applyProtection="0"/>
    <xf numFmtId="0" fontId="4" fillId="4" borderId="0" applyNumberFormat="0" applyBorder="0" applyProtection="0">
      <alignment horizontal="center" vertical="top"/>
    </xf>
  </cellStyleXfs>
  <cellXfs count="66">
    <xf numFmtId="0" fontId="0" fillId="0" borderId="0" xfId="0">
      <alignment vertical="center"/>
    </xf>
    <xf numFmtId="164" fontId="1" fillId="2" borderId="0" xfId="0" applyNumberFormat="1" applyFont="1" applyFill="1">
      <alignment vertical="center"/>
    </xf>
    <xf numFmtId="164" fontId="0" fillId="2" borderId="0" xfId="0" applyNumberFormat="1" applyFont="1" applyFill="1">
      <alignment vertical="center"/>
    </xf>
    <xf numFmtId="0" fontId="8" fillId="0" borderId="0" xfId="1"/>
    <xf numFmtId="0" fontId="0" fillId="2" borderId="0" xfId="0" applyFont="1" applyFill="1">
      <alignment vertical="center"/>
    </xf>
    <xf numFmtId="0" fontId="1" fillId="2" borderId="0" xfId="0" applyFont="1" applyFill="1">
      <alignment vertical="center"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2" borderId="0" xfId="0" applyFont="1" applyFill="1" applyAlignment="1">
      <alignment horizontal="left"/>
    </xf>
    <xf numFmtId="0" fontId="5" fillId="3" borderId="0" xfId="2" applyFont="1" applyFill="1" applyAlignment="1">
      <alignment vertical="center"/>
    </xf>
    <xf numFmtId="0" fontId="3" fillId="4" borderId="0" xfId="0" applyFont="1" applyFill="1" applyBorder="1" applyAlignment="1">
      <alignment vertical="center"/>
    </xf>
    <xf numFmtId="0" fontId="3" fillId="4" borderId="0" xfId="0" applyFont="1" applyFill="1" applyBorder="1" applyAlignment="1"/>
    <xf numFmtId="0" fontId="5" fillId="3" borderId="0" xfId="2" applyFont="1" applyFill="1" applyBorder="1" applyAlignment="1">
      <alignment vertical="center"/>
    </xf>
    <xf numFmtId="0" fontId="0" fillId="4" borderId="0" xfId="0" applyFill="1" applyBorder="1">
      <alignment vertical="center"/>
    </xf>
    <xf numFmtId="0" fontId="3" fillId="4" borderId="1" xfId="0" applyFont="1" applyFill="1" applyBorder="1" applyAlignment="1"/>
    <xf numFmtId="0" fontId="0" fillId="4" borderId="2" xfId="0" applyFont="1" applyFill="1" applyBorder="1">
      <alignment vertical="center"/>
    </xf>
    <xf numFmtId="0" fontId="0" fillId="4" borderId="1" xfId="0" applyFont="1" applyFill="1" applyBorder="1">
      <alignment vertical="center"/>
    </xf>
    <xf numFmtId="0" fontId="0" fillId="4" borderId="0" xfId="0" applyFont="1" applyFill="1" applyBorder="1">
      <alignment vertical="center"/>
    </xf>
    <xf numFmtId="0" fontId="0" fillId="2" borderId="0" xfId="0" applyFont="1" applyFill="1" applyBorder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right" vertical="center" indent="1"/>
    </xf>
    <xf numFmtId="0" fontId="0" fillId="0" borderId="0" xfId="0" applyFont="1" applyFill="1" applyBorder="1" applyAlignment="1">
      <alignment horizontal="left" vertical="center" indent="2"/>
    </xf>
    <xf numFmtId="0" fontId="6" fillId="0" borderId="0" xfId="0" applyFont="1" applyAlignment="1"/>
    <xf numFmtId="0" fontId="7" fillId="3" borderId="0" xfId="2" applyAlignment="1">
      <alignment horizontal="left" vertical="center" indent="1"/>
    </xf>
    <xf numFmtId="14" fontId="0" fillId="2" borderId="0" xfId="0" applyNumberFormat="1" applyFont="1" applyFill="1">
      <alignment vertical="center"/>
    </xf>
    <xf numFmtId="20" fontId="0" fillId="2" borderId="0" xfId="0" applyNumberFormat="1" applyFont="1" applyFill="1" applyAlignment="1">
      <alignment horizontal="center"/>
    </xf>
    <xf numFmtId="165" fontId="0" fillId="2" borderId="0" xfId="0" applyNumberFormat="1" applyFont="1" applyFill="1">
      <alignment vertical="center"/>
    </xf>
    <xf numFmtId="0" fontId="13" fillId="0" borderId="0" xfId="0" applyFont="1">
      <alignment vertical="center"/>
    </xf>
    <xf numFmtId="0" fontId="11" fillId="3" borderId="0" xfId="2" applyFont="1" applyFill="1" applyBorder="1" applyAlignment="1">
      <alignment horizontal="left" vertical="center" wrapText="1" indent="1"/>
    </xf>
    <xf numFmtId="0" fontId="2" fillId="4" borderId="0" xfId="0" applyFont="1" applyFill="1" applyBorder="1" applyAlignment="1">
      <alignment horizontal="left" vertical="center" indent="1"/>
    </xf>
    <xf numFmtId="0" fontId="2" fillId="4" borderId="1" xfId="0" applyFont="1" applyFill="1" applyBorder="1" applyAlignment="1">
      <alignment horizontal="left" vertical="center" indent="1"/>
    </xf>
    <xf numFmtId="166" fontId="4" fillId="4" borderId="0" xfId="3" applyNumberFormat="1" applyAlignment="1">
      <alignment horizontal="center"/>
    </xf>
    <xf numFmtId="1" fontId="4" fillId="4" borderId="0" xfId="3" applyNumberFormat="1" applyBorder="1" applyAlignment="1">
      <alignment horizontal="center" vertical="top"/>
    </xf>
    <xf numFmtId="1" fontId="4" fillId="4" borderId="1" xfId="3" applyNumberFormat="1" applyBorder="1" applyAlignment="1">
      <alignment horizontal="center" vertical="top"/>
    </xf>
    <xf numFmtId="0" fontId="2" fillId="4" borderId="2" xfId="0" applyFont="1" applyFill="1" applyBorder="1" applyAlignment="1">
      <alignment horizontal="left" vertical="center" indent="1"/>
    </xf>
    <xf numFmtId="0" fontId="10" fillId="3" borderId="2" xfId="0" applyFont="1" applyFill="1" applyBorder="1" applyAlignment="1">
      <alignment horizontal="left" vertical="center" indent="2"/>
    </xf>
    <xf numFmtId="0" fontId="10" fillId="3" borderId="0" xfId="0" applyFont="1" applyFill="1" applyBorder="1" applyAlignment="1">
      <alignment horizontal="left" vertical="center" indent="2"/>
    </xf>
    <xf numFmtId="1" fontId="4" fillId="3" borderId="0" xfId="3" applyNumberFormat="1" applyFill="1" applyAlignment="1">
      <alignment horizontal="center" vertical="center"/>
    </xf>
    <xf numFmtId="0" fontId="4" fillId="3" borderId="0" xfId="3" applyFill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left" vertical="center" indent="2"/>
    </xf>
    <xf numFmtId="0" fontId="2" fillId="4" borderId="0" xfId="0" applyFont="1" applyFill="1" applyBorder="1" applyAlignment="1">
      <alignment horizontal="left" vertical="center" indent="2"/>
    </xf>
    <xf numFmtId="0" fontId="7" fillId="3" borderId="0" xfId="2" applyAlignment="1">
      <alignment horizontal="left" vertical="center" indent="1"/>
    </xf>
    <xf numFmtId="0" fontId="9" fillId="3" borderId="0" xfId="2" applyFont="1" applyAlignment="1">
      <alignment horizontal="left" vertical="center" wrapText="1" indent="1"/>
    </xf>
    <xf numFmtId="14" fontId="0" fillId="0" borderId="3" xfId="0" applyNumberFormat="1" applyFont="1" applyFill="1" applyBorder="1" applyAlignment="1">
      <alignment horizontal="left" vertical="center" indent="1"/>
    </xf>
    <xf numFmtId="0" fontId="0" fillId="0" borderId="3" xfId="0" applyFont="1" applyFill="1" applyBorder="1" applyAlignment="1">
      <alignment horizontal="left" vertical="center"/>
    </xf>
    <xf numFmtId="20" fontId="0" fillId="0" borderId="3" xfId="0" applyNumberFormat="1" applyFont="1" applyFill="1" applyBorder="1" applyAlignment="1">
      <alignment horizontal="right" vertical="center" indent="1"/>
    </xf>
    <xf numFmtId="165" fontId="0" fillId="0" borderId="3" xfId="0" applyNumberFormat="1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3" xfId="0" applyNumberFormat="1" applyFont="1" applyFill="1" applyBorder="1" applyAlignment="1">
      <alignment horizontal="left" vertical="center" indent="2"/>
    </xf>
    <xf numFmtId="0" fontId="0" fillId="0" borderId="3" xfId="0" applyNumberFormat="1" applyFont="1" applyFill="1" applyBorder="1" applyAlignment="1">
      <alignment horizontal="right" vertical="center" indent="1"/>
    </xf>
    <xf numFmtId="0" fontId="0" fillId="2" borderId="3" xfId="0" applyFont="1" applyFill="1" applyBorder="1" applyAlignment="1">
      <alignment vertical="center"/>
    </xf>
    <xf numFmtId="20" fontId="0" fillId="2" borderId="3" xfId="0" applyNumberFormat="1" applyFont="1" applyFill="1" applyBorder="1" applyAlignment="1">
      <alignment horizontal="right" vertical="center" indent="1"/>
    </xf>
    <xf numFmtId="0" fontId="0" fillId="2" borderId="3" xfId="0" applyNumberFormat="1" applyFont="1" applyFill="1" applyBorder="1" applyAlignment="1">
      <alignment horizontal="right" vertical="center" indent="1"/>
    </xf>
    <xf numFmtId="164" fontId="0" fillId="2" borderId="3" xfId="0" applyNumberFormat="1" applyFont="1" applyFill="1" applyBorder="1" applyAlignment="1">
      <alignment vertical="center"/>
    </xf>
    <xf numFmtId="0" fontId="0" fillId="0" borderId="3" xfId="0" applyBorder="1" applyAlignment="1">
      <alignment vertical="center"/>
    </xf>
    <xf numFmtId="14" fontId="0" fillId="2" borderId="3" xfId="0" applyNumberFormat="1" applyFont="1" applyFill="1" applyBorder="1">
      <alignment vertical="center"/>
    </xf>
    <xf numFmtId="0" fontId="0" fillId="2" borderId="3" xfId="0" applyFont="1" applyFill="1" applyBorder="1">
      <alignment vertical="center"/>
    </xf>
    <xf numFmtId="20" fontId="0" fillId="2" borderId="3" xfId="0" applyNumberFormat="1" applyFont="1" applyFill="1" applyBorder="1" applyAlignment="1">
      <alignment horizontal="center"/>
    </xf>
    <xf numFmtId="165" fontId="0" fillId="2" borderId="3" xfId="0" applyNumberFormat="1" applyFont="1" applyFill="1" applyBorder="1">
      <alignment vertical="center"/>
    </xf>
    <xf numFmtId="164" fontId="0" fillId="2" borderId="3" xfId="0" applyNumberFormat="1" applyFont="1" applyFill="1" applyBorder="1">
      <alignment vertical="center"/>
    </xf>
    <xf numFmtId="0" fontId="0" fillId="0" borderId="3" xfId="0" applyBorder="1">
      <alignment vertical="center"/>
    </xf>
    <xf numFmtId="0" fontId="13" fillId="0" borderId="3" xfId="0" applyFont="1" applyBorder="1">
      <alignment vertical="center"/>
    </xf>
  </cellXfs>
  <cellStyles count="4">
    <cellStyle name="Normale" xfId="0" builtinId="0" customBuiltin="1"/>
    <cellStyle name="Titolo" xfId="2" builtinId="15" customBuiltin="1"/>
    <cellStyle name="Titolo 1" xfId="1" builtinId="16" customBuiltin="1"/>
    <cellStyle name="Titolo 2" xfId="3" builtinId="17" customBuiltin="1"/>
  </cellStyles>
  <dxfs count="12">
    <dxf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0" formatCode="General"/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2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numFmt numFmtId="165" formatCode="[h]:mm:ss;@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25" formatCode="hh:mm"/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9" formatCode="dd/mm/yyyy"/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color theme="3"/>
      </font>
      <border>
        <bottom style="medium">
          <color theme="2"/>
        </bottom>
      </border>
    </dxf>
    <dxf>
      <border>
        <bottom style="thin">
          <color theme="2"/>
        </bottom>
        <horizontal style="thin">
          <color theme="2"/>
        </horizontal>
      </border>
    </dxf>
  </dxfs>
  <tableStyles count="1" defaultTableStyle="Registro attività" defaultPivotStyle="PivotStyleLight8">
    <tableStyle name="Registro attività" pivot="0" count="2" xr9:uid="{00000000-0011-0000-FFFF-FFFF00000000}">
      <tableStyleElement type="wholeTable" dxfId="11"/>
      <tableStyleElement type="headerRow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accent1"/>
                </a:solidFill>
                <a:latin typeface="+mj-lt"/>
                <a:ea typeface="+mn-ea"/>
                <a:cs typeface="+mn-cs"/>
              </a:defRPr>
            </a:pPr>
            <a:r>
              <a:rPr lang="en-US" sz="1800">
                <a:solidFill>
                  <a:schemeClr val="accent1"/>
                </a:solidFill>
                <a:latin typeface="+mj-lt"/>
              </a:rPr>
              <a:t>Calorie bruciate per attività</a:t>
            </a:r>
          </a:p>
        </c:rich>
      </c:tx>
      <c:layout>
        <c:manualLayout>
          <c:xMode val="edge"/>
          <c:yMode val="edge"/>
          <c:x val="1.4528247989487869E-2"/>
          <c:y val="6.41229650215291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accent1"/>
              </a:solidFill>
              <a:latin typeface="+mj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2.1208759161515066E-2"/>
          <c:y val="0.36579555006604564"/>
          <c:w val="0.84022933030807034"/>
          <c:h val="0.4482198548710822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'Registro attività'!$A$3</c:f>
              <c:strCache>
                <c:ptCount val="1"/>
                <c:pt idx="0">
                  <c:v>Bici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'Registro attività'!$A$1</c:f>
              <c:strCache>
                <c:ptCount val="1"/>
                <c:pt idx="0">
                  <c:v>Registro attività</c:v>
                </c:pt>
              </c:strCache>
            </c:strRef>
          </c:cat>
          <c:val>
            <c:numRef>
              <c:f>'Registro attività'!$B$5</c:f>
              <c:numCache>
                <c:formatCode>0</c:formatCode>
                <c:ptCount val="1"/>
                <c:pt idx="0">
                  <c:v>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B3-46DD-A65C-C36D56840BC4}"/>
            </c:ext>
          </c:extLst>
        </c:ser>
        <c:ser>
          <c:idx val="1"/>
          <c:order val="1"/>
          <c:tx>
            <c:strRef>
              <c:f>'Registro attività'!$A$7</c:f>
              <c:strCache>
                <c:ptCount val="1"/>
                <c:pt idx="0">
                  <c:v>Nuoto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'Registro attività'!$A$1</c:f>
              <c:strCache>
                <c:ptCount val="1"/>
                <c:pt idx="0">
                  <c:v>Registro attività</c:v>
                </c:pt>
              </c:strCache>
            </c:strRef>
          </c:cat>
          <c:val>
            <c:numRef>
              <c:f>'Registro attività'!$B$9</c:f>
              <c:numCache>
                <c:formatCode>0</c:formatCode>
                <c:ptCount val="1"/>
                <c:pt idx="0">
                  <c:v>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B3-46DD-A65C-C36D56840BC4}"/>
            </c:ext>
          </c:extLst>
        </c:ser>
        <c:ser>
          <c:idx val="2"/>
          <c:order val="2"/>
          <c:tx>
            <c:strRef>
              <c:f>'Registro attività'!$A$11</c:f>
              <c:strCache>
                <c:ptCount val="1"/>
                <c:pt idx="0">
                  <c:v>Attività 3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'Registro attività'!$A$1</c:f>
              <c:strCache>
                <c:ptCount val="1"/>
                <c:pt idx="0">
                  <c:v>Registro attività</c:v>
                </c:pt>
              </c:strCache>
            </c:strRef>
          </c:cat>
          <c:val>
            <c:numRef>
              <c:f>'Registro attività'!$B$13</c:f>
              <c:numCache>
                <c:formatCode>0</c:formatCode>
                <c:ptCount val="1"/>
                <c:pt idx="0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B3-46DD-A65C-C36D56840BC4}"/>
            </c:ext>
          </c:extLst>
        </c:ser>
        <c:ser>
          <c:idx val="3"/>
          <c:order val="3"/>
          <c:tx>
            <c:strRef>
              <c:f>'Registro attività'!$A$15</c:f>
              <c:strCache>
                <c:ptCount val="1"/>
                <c:pt idx="0">
                  <c:v>Attività 4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'Registro attività'!$A$1</c:f>
              <c:strCache>
                <c:ptCount val="1"/>
                <c:pt idx="0">
                  <c:v>Registro attività</c:v>
                </c:pt>
              </c:strCache>
            </c:strRef>
          </c:cat>
          <c:val>
            <c:numRef>
              <c:f>'Registro attività'!$B$17</c:f>
              <c:numCache>
                <c:formatCode>0</c:formatCode>
                <c:ptCount val="1"/>
                <c:pt idx="0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B3-46DD-A65C-C36D56840BC4}"/>
            </c:ext>
          </c:extLst>
        </c:ser>
        <c:ser>
          <c:idx val="4"/>
          <c:order val="4"/>
          <c:tx>
            <c:strRef>
              <c:f>'Registro attività'!$A$19</c:f>
              <c:strCache>
                <c:ptCount val="1"/>
                <c:pt idx="0">
                  <c:v>Attività 5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'Registro attività'!$A$1</c:f>
              <c:strCache>
                <c:ptCount val="1"/>
                <c:pt idx="0">
                  <c:v>Registro attività</c:v>
                </c:pt>
              </c:strCache>
            </c:strRef>
          </c:cat>
          <c:val>
            <c:numRef>
              <c:f>'Registro attività'!$B$21</c:f>
              <c:numCache>
                <c:formatCode>0</c:formatCode>
                <c:ptCount val="1"/>
                <c:pt idx="0">
                  <c:v>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0B3-46DD-A65C-C36D56840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2022569472"/>
        <c:axId val="2022571104"/>
      </c:barChart>
      <c:catAx>
        <c:axId val="202256947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22571104"/>
        <c:crosses val="autoZero"/>
        <c:auto val="1"/>
        <c:lblAlgn val="ctr"/>
        <c:lblOffset val="100"/>
        <c:noMultiLvlLbl val="0"/>
      </c:catAx>
      <c:valAx>
        <c:axId val="2022571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022569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336229151803415"/>
          <c:y val="0.28856020448424341"/>
          <c:w val="0.10474831671682065"/>
          <c:h val="0.675385380748974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57150</xdr:rowOff>
    </xdr:from>
    <xdr:to>
      <xdr:col>11</xdr:col>
      <xdr:colOff>2409825</xdr:colOff>
      <xdr:row>3</xdr:row>
      <xdr:rowOff>28575</xdr:rowOff>
    </xdr:to>
    <xdr:graphicFrame macro="">
      <xdr:nvGraphicFramePr>
        <xdr:cNvPr id="2" name="Calorie bruciate" descr="Grafico a barre impilate che mostra il totale delle calorie bruciate per ogni attività." title="Calorie bruciate per attività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2233613</xdr:colOff>
      <xdr:row>3</xdr:row>
      <xdr:rowOff>128587</xdr:rowOff>
    </xdr:from>
    <xdr:to>
      <xdr:col>18</xdr:col>
      <xdr:colOff>4763</xdr:colOff>
      <xdr:row>13</xdr:row>
      <xdr:rowOff>71437</xdr:rowOff>
    </xdr:to>
    <xdr:pic>
      <xdr:nvPicPr>
        <xdr:cNvPr id="3" name="Immagine 2" descr="Risultati immagini per SPORTS PNG">
          <a:extLst>
            <a:ext uri="{FF2B5EF4-FFF2-40B4-BE49-F238E27FC236}">
              <a16:creationId xmlns:a16="http://schemas.microsoft.com/office/drawing/2014/main" id="{BB570A48-BF0B-44AD-8339-6AADDC4F1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15638" y="1795462"/>
          <a:ext cx="3867150" cy="2657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19050</xdr:colOff>
      <xdr:row>0</xdr:row>
      <xdr:rowOff>0</xdr:rowOff>
    </xdr:from>
    <xdr:to>
      <xdr:col>11</xdr:col>
      <xdr:colOff>628650</xdr:colOff>
      <xdr:row>1</xdr:row>
      <xdr:rowOff>409575</xdr:rowOff>
    </xdr:to>
    <xdr:pic>
      <xdr:nvPicPr>
        <xdr:cNvPr id="5" name="Immagine 4" descr="http://www.pngmart.com/files/3/Sport-Transparent-PNG.png">
          <a:extLst>
            <a:ext uri="{FF2B5EF4-FFF2-40B4-BE49-F238E27FC236}">
              <a16:creationId xmlns:a16="http://schemas.microsoft.com/office/drawing/2014/main" id="{80060C2B-0782-40A3-992D-D7CAE1A949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0"/>
          <a:ext cx="276225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lenco" displayName="Elenco" ref="E5:L12" totalsRowShown="0" headerRowDxfId="9" dataDxfId="8">
  <tableColumns count="8">
    <tableColumn id="1" xr3:uid="{00000000-0010-0000-0000-000001000000}" name="Data" dataDxfId="7"/>
    <tableColumn id="2" xr3:uid="{00000000-0010-0000-0000-000002000000}" name="Attività" dataDxfId="6"/>
    <tableColumn id="9" xr3:uid="{00000000-0010-0000-0000-000009000000}" name="Ora inizio" dataDxfId="5"/>
    <tableColumn id="10" xr3:uid="{00000000-0010-0000-0000-00000A000000}" name="Durata" dataDxfId="4"/>
    <tableColumn id="3" xr3:uid="{00000000-0010-0000-0000-000003000000}" name="Totale" dataDxfId="3"/>
    <tableColumn id="4" xr3:uid="{00000000-0010-0000-0000-000004000000}" name="Unità" dataDxfId="2">
      <calculatedColumnFormula>IFERROR(VLOOKUP(Elenco[[#This Row],[Attività]],RicercaAttività,2,FALSE),"")</calculatedColumnFormula>
    </tableColumn>
    <tableColumn id="5" xr3:uid="{00000000-0010-0000-0000-000005000000}" name="Calorie" dataDxfId="1"/>
    <tableColumn id="7" xr3:uid="{00000000-0010-0000-0000-000007000000}" name="Nota" dataDxfId="0"/>
  </tableColumns>
  <tableStyleInfo name="Registro attività" showFirstColumn="0" showLastColumn="0" showRowStripes="1" showColumnStripes="0"/>
  <extLst>
    <ext xmlns:x14="http://schemas.microsoft.com/office/spreadsheetml/2009/9/main" uri="{504A1905-F514-4f6f-8877-14C23A59335A}">
      <x14:table altText="Registro attività" altTextSummary="Elenco di dettagli sulle attività, come data, tipo, ora di inizio, durata, totale, unità, calorie e note."/>
    </ext>
  </extLst>
</table>
</file>

<file path=xl/theme/theme1.xml><?xml version="1.0" encoding="utf-8"?>
<a:theme xmlns:a="http://schemas.openxmlformats.org/drawingml/2006/main" name="Office Theme">
  <a:themeElements>
    <a:clrScheme name="Activity Log">
      <a:dk1>
        <a:sysClr val="windowText" lastClr="000000"/>
      </a:dk1>
      <a:lt1>
        <a:sysClr val="window" lastClr="FFFFFF"/>
      </a:lt1>
      <a:dk2>
        <a:srgbClr val="414141"/>
      </a:dk2>
      <a:lt2>
        <a:srgbClr val="F0F0F0"/>
      </a:lt2>
      <a:accent1>
        <a:srgbClr val="F01414"/>
      </a:accent1>
      <a:accent2>
        <a:srgbClr val="2895BF"/>
      </a:accent2>
      <a:accent3>
        <a:srgbClr val="BF1A8D"/>
      </a:accent3>
      <a:accent4>
        <a:srgbClr val="FF9900"/>
      </a:accent4>
      <a:accent5>
        <a:srgbClr val="9B9B9B"/>
      </a:accent5>
      <a:accent6>
        <a:srgbClr val="CD865B"/>
      </a:accent6>
      <a:hlink>
        <a:srgbClr val="0095BF"/>
      </a:hlink>
      <a:folHlink>
        <a:srgbClr val="BF1A8D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O24"/>
  <sheetViews>
    <sheetView showGridLines="0" tabSelected="1" zoomScaleNormal="100" workbookViewId="0">
      <selection activeCell="P18" sqref="P18"/>
    </sheetView>
  </sheetViews>
  <sheetFormatPr defaultRowHeight="21.75" customHeight="1" x14ac:dyDescent="0.4"/>
  <cols>
    <col min="1" max="1" width="14.42578125" style="4" customWidth="1"/>
    <col min="2" max="2" width="16" style="4" customWidth="1"/>
    <col min="3" max="3" width="8.42578125" style="19" bestFit="1" customWidth="1"/>
    <col min="4" max="4" width="1.42578125" customWidth="1"/>
    <col min="5" max="5" width="14.28515625" style="26" customWidth="1"/>
    <col min="6" max="6" width="18.85546875" style="4" customWidth="1"/>
    <col min="7" max="7" width="11.28515625" style="27" customWidth="1"/>
    <col min="8" max="8" width="11.7109375" style="28" customWidth="1"/>
    <col min="9" max="9" width="9.85546875" style="4" customWidth="1"/>
    <col min="10" max="10" width="12" style="2" bestFit="1" customWidth="1"/>
    <col min="11" max="11" width="10.42578125" customWidth="1"/>
    <col min="12" max="12" width="36.5703125" customWidth="1"/>
  </cols>
  <sheetData>
    <row r="1" spans="1:15" s="3" customFormat="1" ht="33" customHeight="1" x14ac:dyDescent="1.35">
      <c r="A1" s="25" t="s">
        <v>0</v>
      </c>
      <c r="B1" s="10"/>
      <c r="C1" s="13"/>
      <c r="D1"/>
      <c r="E1" s="5"/>
      <c r="F1" s="5"/>
      <c r="G1" s="6"/>
      <c r="H1" s="5"/>
      <c r="I1" s="5"/>
      <c r="J1" s="1"/>
    </row>
    <row r="2" spans="1:15" ht="80.25" customHeight="1" x14ac:dyDescent="0.4">
      <c r="A2" s="30" t="s">
        <v>23</v>
      </c>
      <c r="B2" s="30"/>
      <c r="C2" s="30"/>
      <c r="E2" s="4"/>
      <c r="G2" s="9"/>
      <c r="H2"/>
      <c r="I2"/>
      <c r="J2"/>
      <c r="O2" s="29"/>
    </row>
    <row r="3" spans="1:15" ht="18" customHeight="1" x14ac:dyDescent="0.4">
      <c r="A3" s="31" t="s">
        <v>1</v>
      </c>
      <c r="B3" s="33">
        <f>SUMIF(Elenco[Attività],Categoria1,Elenco[Totale])</f>
        <v>27.8</v>
      </c>
      <c r="C3" s="14"/>
      <c r="E3"/>
      <c r="F3"/>
      <c r="G3"/>
      <c r="H3"/>
      <c r="I3"/>
      <c r="J3"/>
    </row>
    <row r="4" spans="1:15" ht="18" customHeight="1" x14ac:dyDescent="0.4">
      <c r="A4" s="31"/>
      <c r="B4" s="33"/>
      <c r="C4" s="11" t="s">
        <v>7</v>
      </c>
      <c r="E4" s="4"/>
      <c r="G4" s="7"/>
      <c r="H4"/>
      <c r="I4"/>
      <c r="J4"/>
    </row>
    <row r="5" spans="1:15" ht="21.75" customHeight="1" x14ac:dyDescent="0.35">
      <c r="A5" s="31"/>
      <c r="B5" s="34">
        <f>SUMIF(Elenco[Attività],Categoria1,Elenco[Calorie])</f>
        <v>847</v>
      </c>
      <c r="C5" s="12" t="s">
        <v>8</v>
      </c>
      <c r="E5" s="21" t="s">
        <v>12</v>
      </c>
      <c r="F5" s="8" t="s">
        <v>13</v>
      </c>
      <c r="G5" s="22" t="s">
        <v>14</v>
      </c>
      <c r="H5" s="20" t="s">
        <v>15</v>
      </c>
      <c r="I5" s="20" t="s">
        <v>6</v>
      </c>
      <c r="J5" s="23" t="s">
        <v>16</v>
      </c>
      <c r="K5" s="22" t="s">
        <v>8</v>
      </c>
      <c r="L5" s="8" t="s">
        <v>17</v>
      </c>
    </row>
    <row r="6" spans="1:15" ht="21.75" customHeight="1" thickBot="1" x14ac:dyDescent="0.4">
      <c r="A6" s="32"/>
      <c r="B6" s="35"/>
      <c r="C6" s="15"/>
      <c r="E6" s="47">
        <v>43155</v>
      </c>
      <c r="F6" s="48" t="s">
        <v>1</v>
      </c>
      <c r="G6" s="49">
        <v>0.66666666666666663</v>
      </c>
      <c r="H6" s="50">
        <v>1.5972222222222224E-2</v>
      </c>
      <c r="I6" s="51">
        <v>12</v>
      </c>
      <c r="J6" s="52" t="str">
        <f>IFERROR(VLOOKUP(Elenco[[#This Row],[Attività]],RicercaAttività,2,FALSE),"")</f>
        <v>Chilometri</v>
      </c>
      <c r="K6" s="53">
        <v>173</v>
      </c>
      <c r="L6" s="48" t="s">
        <v>18</v>
      </c>
    </row>
    <row r="7" spans="1:15" ht="21.75" customHeight="1" thickTop="1" x14ac:dyDescent="0.4">
      <c r="A7" s="36" t="s">
        <v>2</v>
      </c>
      <c r="B7" s="33">
        <f>SUMIF(Elenco[Attività],Categoria2,Elenco[Totale])</f>
        <v>1700</v>
      </c>
      <c r="C7" s="16"/>
      <c r="E7" s="47">
        <v>43156</v>
      </c>
      <c r="F7" s="48" t="s">
        <v>1</v>
      </c>
      <c r="G7" s="49">
        <v>0.60416666666666663</v>
      </c>
      <c r="H7" s="50">
        <v>3.125E-2</v>
      </c>
      <c r="I7" s="51">
        <v>7.8</v>
      </c>
      <c r="J7" s="52" t="str">
        <f>IFERROR(VLOOKUP(Elenco[[#This Row],[Attività]],RicercaAttività,2,FALSE),"")</f>
        <v>Chilometri</v>
      </c>
      <c r="K7" s="53">
        <v>330</v>
      </c>
      <c r="L7" s="48" t="s">
        <v>19</v>
      </c>
    </row>
    <row r="8" spans="1:15" ht="21.75" customHeight="1" x14ac:dyDescent="0.4">
      <c r="A8" s="31"/>
      <c r="B8" s="33"/>
      <c r="C8" s="11" t="s">
        <v>9</v>
      </c>
      <c r="E8" s="47">
        <v>43157</v>
      </c>
      <c r="F8" s="48" t="s">
        <v>2</v>
      </c>
      <c r="G8" s="49">
        <v>0.41666666666666669</v>
      </c>
      <c r="H8" s="50">
        <v>2.0833333333333332E-2</v>
      </c>
      <c r="I8" s="51">
        <v>1700</v>
      </c>
      <c r="J8" s="52" t="str">
        <f>IFERROR(VLOOKUP(Elenco[[#This Row],[Attività]],RicercaAttività,2,FALSE),"")</f>
        <v>Metri</v>
      </c>
      <c r="K8" s="53">
        <v>237</v>
      </c>
      <c r="L8" s="48" t="s">
        <v>20</v>
      </c>
    </row>
    <row r="9" spans="1:15" ht="21.75" customHeight="1" x14ac:dyDescent="0.35">
      <c r="A9" s="31"/>
      <c r="B9" s="34">
        <f>SUMIF(Elenco[Attività],Categoria2,Elenco[Calorie])</f>
        <v>237</v>
      </c>
      <c r="C9" s="12" t="s">
        <v>8</v>
      </c>
      <c r="E9" s="47">
        <v>43158</v>
      </c>
      <c r="F9" s="48" t="s">
        <v>3</v>
      </c>
      <c r="G9" s="49">
        <v>0.5625</v>
      </c>
      <c r="H9" s="50">
        <v>2.4305555555555556E-2</v>
      </c>
      <c r="I9" s="51">
        <v>3227</v>
      </c>
      <c r="J9" s="52" t="str">
        <f>IFERROR(VLOOKUP(Elenco[[#This Row],[Attività]],RicercaAttività,2,FALSE),"")</f>
        <v>Passi</v>
      </c>
      <c r="K9" s="53">
        <v>150</v>
      </c>
      <c r="L9" s="48"/>
    </row>
    <row r="10" spans="1:15" ht="21.75" customHeight="1" thickBot="1" x14ac:dyDescent="0.45">
      <c r="A10" s="32"/>
      <c r="B10" s="35"/>
      <c r="C10" s="17"/>
      <c r="E10" s="47">
        <v>43159</v>
      </c>
      <c r="F10" s="48" t="s">
        <v>4</v>
      </c>
      <c r="G10" s="49">
        <v>0.22916666666666666</v>
      </c>
      <c r="H10" s="50">
        <v>2.0833333333333332E-2</v>
      </c>
      <c r="I10" s="51">
        <v>30</v>
      </c>
      <c r="J10" s="52" t="str">
        <f>IFERROR(VLOOKUP(Elenco[[#This Row],[Attività]],RicercaAttività,2,FALSE),"")</f>
        <v>Ripetizioni</v>
      </c>
      <c r="K10" s="53">
        <v>115</v>
      </c>
      <c r="L10" s="48"/>
    </row>
    <row r="11" spans="1:15" ht="21.75" customHeight="1" thickTop="1" x14ac:dyDescent="0.4">
      <c r="A11" s="36" t="s">
        <v>3</v>
      </c>
      <c r="B11" s="33">
        <f>SUMIF(Elenco[Attività],Categoria3,Elenco[Totale])</f>
        <v>3227</v>
      </c>
      <c r="C11" s="16"/>
      <c r="E11" s="47">
        <v>43160</v>
      </c>
      <c r="F11" s="54" t="s">
        <v>5</v>
      </c>
      <c r="G11" s="55">
        <v>0.25</v>
      </c>
      <c r="H11" s="50">
        <v>3.125E-2</v>
      </c>
      <c r="I11" s="54">
        <v>5</v>
      </c>
      <c r="J11" s="52" t="str">
        <f>IFERROR(VLOOKUP(Elenco[[#This Row],[Attività]],RicercaAttività,2,FALSE),"")</f>
        <v>Chilometri</v>
      </c>
      <c r="K11" s="56">
        <v>345</v>
      </c>
      <c r="L11" s="57"/>
    </row>
    <row r="12" spans="1:15" ht="21.75" customHeight="1" x14ac:dyDescent="0.4">
      <c r="A12" s="31"/>
      <c r="B12" s="33"/>
      <c r="C12" s="11" t="s">
        <v>10</v>
      </c>
      <c r="E12" s="47">
        <v>43161</v>
      </c>
      <c r="F12" s="54" t="s">
        <v>1</v>
      </c>
      <c r="G12" s="55">
        <v>0.41666666666666669</v>
      </c>
      <c r="H12" s="50">
        <v>2.7777777777777776E-2</v>
      </c>
      <c r="I12" s="54">
        <v>8</v>
      </c>
      <c r="J12" s="52" t="str">
        <f>IFERROR(VLOOKUP(Elenco[[#This Row],[Attività]],RicercaAttività,2,FALSE),"")</f>
        <v>Chilometri</v>
      </c>
      <c r="K12" s="56">
        <v>344</v>
      </c>
      <c r="L12" s="58"/>
    </row>
    <row r="13" spans="1:15" ht="21.75" customHeight="1" x14ac:dyDescent="0.4">
      <c r="A13" s="31"/>
      <c r="B13" s="34">
        <f>SUMIF(Elenco[Attività],Categoria3,Elenco[Calorie])</f>
        <v>150</v>
      </c>
      <c r="C13" s="12" t="s">
        <v>8</v>
      </c>
      <c r="E13" s="59"/>
      <c r="F13" s="60"/>
      <c r="G13" s="61"/>
      <c r="H13" s="62"/>
      <c r="I13" s="60"/>
      <c r="J13" s="63"/>
      <c r="K13" s="64"/>
      <c r="L13" s="48"/>
    </row>
    <row r="14" spans="1:15" ht="21.75" customHeight="1" thickBot="1" x14ac:dyDescent="0.45">
      <c r="A14" s="31"/>
      <c r="B14" s="35"/>
      <c r="C14" s="18"/>
      <c r="E14" s="59"/>
      <c r="F14" s="60"/>
      <c r="G14" s="61"/>
      <c r="H14" s="62"/>
      <c r="I14" s="60"/>
      <c r="J14" s="63"/>
      <c r="K14" s="64"/>
      <c r="L14" s="48"/>
    </row>
    <row r="15" spans="1:15" ht="21.75" customHeight="1" thickTop="1" x14ac:dyDescent="0.4">
      <c r="A15" s="36" t="s">
        <v>4</v>
      </c>
      <c r="B15" s="33">
        <f>SUMIF(Elenco[Attività],Categoria4,Elenco[Totale])</f>
        <v>30</v>
      </c>
      <c r="C15" s="16"/>
      <c r="E15" s="59"/>
      <c r="F15" s="60"/>
      <c r="G15" s="61"/>
      <c r="H15" s="62"/>
      <c r="I15" s="60"/>
      <c r="J15" s="63"/>
      <c r="K15" s="64"/>
      <c r="L15" s="48"/>
    </row>
    <row r="16" spans="1:15" ht="21.75" customHeight="1" x14ac:dyDescent="0.4">
      <c r="A16" s="31"/>
      <c r="B16" s="33"/>
      <c r="C16" s="11" t="s">
        <v>11</v>
      </c>
      <c r="E16" s="59"/>
      <c r="F16" s="60"/>
      <c r="G16" s="61"/>
      <c r="H16" s="62"/>
      <c r="I16" s="60"/>
      <c r="J16" s="63"/>
      <c r="K16" s="64"/>
      <c r="L16" s="57"/>
    </row>
    <row r="17" spans="1:12" ht="21.75" customHeight="1" x14ac:dyDescent="0.4">
      <c r="A17" s="31"/>
      <c r="B17" s="34">
        <f>SUMIF(Elenco[Attività],Categoria4,Elenco[Calorie])</f>
        <v>115</v>
      </c>
      <c r="C17" s="12" t="s">
        <v>8</v>
      </c>
      <c r="E17" s="59"/>
      <c r="F17" s="60"/>
      <c r="G17" s="61"/>
      <c r="H17" s="62"/>
      <c r="I17" s="60"/>
      <c r="J17" s="63"/>
      <c r="K17" s="64"/>
      <c r="L17" s="64"/>
    </row>
    <row r="18" spans="1:12" ht="21.75" customHeight="1" thickBot="1" x14ac:dyDescent="0.45">
      <c r="A18" s="31"/>
      <c r="B18" s="35"/>
      <c r="C18" s="17"/>
      <c r="E18" s="59"/>
      <c r="F18" s="60"/>
      <c r="G18" s="61"/>
      <c r="H18" s="62"/>
      <c r="I18" s="60"/>
      <c r="J18" s="63"/>
      <c r="K18" s="64"/>
      <c r="L18" s="64"/>
    </row>
    <row r="19" spans="1:12" ht="21.75" customHeight="1" thickTop="1" x14ac:dyDescent="0.4">
      <c r="A19" s="43" t="s">
        <v>5</v>
      </c>
      <c r="B19" s="33">
        <f>SUMIF(Elenco[Attività],Categoria5,Elenco[Totale])</f>
        <v>5</v>
      </c>
      <c r="C19" s="16"/>
      <c r="E19" s="59"/>
      <c r="F19" s="60"/>
      <c r="G19" s="61"/>
      <c r="H19" s="62"/>
      <c r="I19" s="60"/>
      <c r="J19" s="63"/>
      <c r="K19" s="64"/>
      <c r="L19" s="64"/>
    </row>
    <row r="20" spans="1:12" ht="21.75" customHeight="1" x14ac:dyDescent="0.4">
      <c r="A20" s="44"/>
      <c r="B20" s="33"/>
      <c r="C20" s="11" t="s">
        <v>7</v>
      </c>
      <c r="E20" s="59"/>
      <c r="F20" s="60"/>
      <c r="G20" s="61"/>
      <c r="H20" s="62"/>
      <c r="I20" s="60"/>
      <c r="J20" s="63"/>
      <c r="K20" s="64"/>
      <c r="L20" s="65"/>
    </row>
    <row r="21" spans="1:12" ht="21.75" customHeight="1" x14ac:dyDescent="0.4">
      <c r="A21" s="44"/>
      <c r="B21" s="34">
        <f>SUMIF(Elenco[Attività],Categoria5,Elenco[Calorie])</f>
        <v>345</v>
      </c>
      <c r="C21" s="12" t="s">
        <v>8</v>
      </c>
      <c r="E21" s="59"/>
      <c r="F21" s="60"/>
      <c r="G21" s="61"/>
      <c r="H21" s="62"/>
      <c r="I21" s="60"/>
      <c r="J21" s="63"/>
      <c r="K21" s="64"/>
      <c r="L21" s="64"/>
    </row>
    <row r="22" spans="1:12" ht="21.75" customHeight="1" thickBot="1" x14ac:dyDescent="0.45">
      <c r="A22" s="44"/>
      <c r="B22" s="35"/>
      <c r="C22" s="18"/>
      <c r="E22" s="59"/>
      <c r="F22" s="60"/>
      <c r="G22" s="61"/>
      <c r="H22" s="62"/>
      <c r="I22" s="60"/>
      <c r="J22" s="63"/>
      <c r="K22" s="64"/>
      <c r="L22" s="64"/>
    </row>
    <row r="23" spans="1:12" ht="21.75" customHeight="1" thickTop="1" x14ac:dyDescent="0.4">
      <c r="A23" s="37" t="s">
        <v>6</v>
      </c>
      <c r="B23" s="39">
        <f>SUM(B21,B17,B13,B9,B5)</f>
        <v>1694</v>
      </c>
      <c r="C23" s="41" t="s">
        <v>8</v>
      </c>
      <c r="E23" s="59"/>
      <c r="F23" s="60"/>
      <c r="G23" s="61"/>
      <c r="H23" s="62"/>
      <c r="I23" s="60"/>
      <c r="J23" s="63"/>
      <c r="K23" s="64"/>
      <c r="L23" s="64"/>
    </row>
    <row r="24" spans="1:12" ht="21.75" customHeight="1" x14ac:dyDescent="0.4">
      <c r="A24" s="38"/>
      <c r="B24" s="40"/>
      <c r="C24" s="42"/>
      <c r="E24" s="59"/>
      <c r="F24" s="60"/>
      <c r="G24" s="61"/>
      <c r="H24" s="62"/>
      <c r="I24" s="60"/>
      <c r="J24" s="63"/>
      <c r="K24" s="64"/>
      <c r="L24" s="64"/>
    </row>
  </sheetData>
  <mergeCells count="19">
    <mergeCell ref="B9:B10"/>
    <mergeCell ref="A7:A10"/>
    <mergeCell ref="A23:A24"/>
    <mergeCell ref="B23:B24"/>
    <mergeCell ref="C23:C24"/>
    <mergeCell ref="B11:B12"/>
    <mergeCell ref="B13:B14"/>
    <mergeCell ref="B19:B20"/>
    <mergeCell ref="B21:B22"/>
    <mergeCell ref="B15:B16"/>
    <mergeCell ref="B17:B18"/>
    <mergeCell ref="A11:A14"/>
    <mergeCell ref="A15:A18"/>
    <mergeCell ref="A19:A22"/>
    <mergeCell ref="A2:C2"/>
    <mergeCell ref="A3:A6"/>
    <mergeCell ref="B3:B4"/>
    <mergeCell ref="B5:B6"/>
    <mergeCell ref="B7:B8"/>
  </mergeCells>
  <dataValidations count="4">
    <dataValidation type="list" allowBlank="1" sqref="F6:F12" xr:uid="{00000000-0002-0000-0000-000000000000}">
      <formula1>ElencoAttività</formula1>
    </dataValidation>
    <dataValidation type="custom" errorStyle="warning" allowBlank="1" showInputMessage="1" showErrorMessage="1" errorTitle="Errore." error="Le calorie immesse nel registro vengono riepilogate qui per il grafico. Eventuali modifiche potrebbero causare un errore. Se si è certi di voler modificare, fare clic su Sì. In caso contrario fare clic su Annulla. " sqref="C23:C24" xr:uid="{00000000-0002-0000-0000-000001000000}">
      <formula1>"Calorie"</formula1>
    </dataValidation>
    <dataValidation type="custom" errorStyle="warning" allowBlank="1" showInputMessage="1" showErrorMessage="1" errorTitle="Errore." error="Le calorie immesse nel registro vengono riepilogate qui per il grafico. Eventuali modifiche potrebbero causare un errore. Se si è certi di voler apportare questa modifica, fare clic su Sì. In caso contrario, fare clic su Annulla. " sqref="C5 C9 C13 C17 C21" xr:uid="{00000000-0002-0000-0000-000002000000}">
      <formula1>"Calorie"</formula1>
    </dataValidation>
    <dataValidation type="list" allowBlank="1" showInputMessage="1" sqref="C20 C16 C12 C8 C4" xr:uid="{00000000-0002-0000-0000-000003000000}">
      <formula1>"Chilometri;Passi;Giri;Metri;Ripetizioni;Minuti"</formula1>
    </dataValidation>
  </dataValidations>
  <printOptions horizontalCentered="1"/>
  <pageMargins left="0.25" right="0.25" top="0.5" bottom="0.5" header="0.3" footer="0.3"/>
  <pageSetup scale="6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C8"/>
  <sheetViews>
    <sheetView showGridLines="0" workbookViewId="0">
      <selection activeCell="B5" sqref="B5"/>
    </sheetView>
  </sheetViews>
  <sheetFormatPr defaultRowHeight="21.75" customHeight="1" x14ac:dyDescent="0.4"/>
  <cols>
    <col min="1" max="1" width="2.28515625" customWidth="1"/>
    <col min="2" max="2" width="24.28515625" customWidth="1"/>
    <col min="3" max="3" width="26.5703125" customWidth="1"/>
  </cols>
  <sheetData>
    <row r="1" spans="2:3" ht="36.75" customHeight="1" x14ac:dyDescent="0.4">
      <c r="B1" s="45" t="s">
        <v>21</v>
      </c>
      <c r="C1" s="45"/>
    </row>
    <row r="2" spans="2:3" ht="33.75" customHeight="1" x14ac:dyDescent="0.4">
      <c r="B2" s="46" t="s">
        <v>22</v>
      </c>
      <c r="C2" s="46"/>
    </row>
    <row r="3" spans="2:3" ht="29.25" customHeight="1" x14ac:dyDescent="0.45">
      <c r="B3" s="24" t="s">
        <v>13</v>
      </c>
      <c r="C3" s="24" t="s">
        <v>16</v>
      </c>
    </row>
    <row r="4" spans="2:3" ht="21.75" customHeight="1" x14ac:dyDescent="0.4">
      <c r="B4" t="str">
        <f>TRIM(Categoria1)</f>
        <v>Bici</v>
      </c>
      <c r="C4" t="str">
        <f>UnitàCategoria1</f>
        <v>Chilometri</v>
      </c>
    </row>
    <row r="5" spans="2:3" ht="21.75" customHeight="1" x14ac:dyDescent="0.4">
      <c r="B5" t="str">
        <f>TRIM(Categoria2)</f>
        <v>Nuoto</v>
      </c>
      <c r="C5" t="str">
        <f>UnitàCategoria2</f>
        <v>Metri</v>
      </c>
    </row>
    <row r="6" spans="2:3" ht="21.75" customHeight="1" x14ac:dyDescent="0.4">
      <c r="B6" t="str">
        <f>TRIM(Categoria3)</f>
        <v>Attività 3</v>
      </c>
      <c r="C6" t="str">
        <f>UnitàCategoria3</f>
        <v>Passi</v>
      </c>
    </row>
    <row r="7" spans="2:3" ht="21.75" customHeight="1" x14ac:dyDescent="0.4">
      <c r="B7" t="str">
        <f>TRIM(Categoria4)</f>
        <v>Attività 4</v>
      </c>
      <c r="C7" t="str">
        <f>UnitàCategoria4</f>
        <v>Ripetizioni</v>
      </c>
    </row>
    <row r="8" spans="2:3" ht="21.75" customHeight="1" x14ac:dyDescent="0.4">
      <c r="B8" t="str">
        <f>TRIM(Categoria5)</f>
        <v>Attività 5</v>
      </c>
      <c r="C8" t="str">
        <f>UnitàCategoria5</f>
        <v>Chilometri</v>
      </c>
    </row>
  </sheetData>
  <mergeCells count="2">
    <mergeCell ref="B1:C1"/>
    <mergeCell ref="B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13</vt:i4>
      </vt:variant>
    </vt:vector>
  </HeadingPairs>
  <TitlesOfParts>
    <vt:vector size="15" baseType="lpstr">
      <vt:lpstr>Registro attività</vt:lpstr>
      <vt:lpstr>Elenco attività</vt:lpstr>
      <vt:lpstr>Categoria1</vt:lpstr>
      <vt:lpstr>Categoria2</vt:lpstr>
      <vt:lpstr>Categoria3</vt:lpstr>
      <vt:lpstr>Categoria4</vt:lpstr>
      <vt:lpstr>Categoria5</vt:lpstr>
      <vt:lpstr>ElencoAttività</vt:lpstr>
      <vt:lpstr>RicercaAttività</vt:lpstr>
      <vt:lpstr>TuttoIlResto</vt:lpstr>
      <vt:lpstr>UnitàCategoria1</vt:lpstr>
      <vt:lpstr>UnitàCategoria2</vt:lpstr>
      <vt:lpstr>UnitàCategoria3</vt:lpstr>
      <vt:lpstr>UnitàCategoria4</vt:lpstr>
      <vt:lpstr>UnitàCategoria5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PAOLO BENNI</cp:lastModifiedBy>
  <dcterms:created xsi:type="dcterms:W3CDTF">2013-11-22T23:47:22Z</dcterms:created>
  <dcterms:modified xsi:type="dcterms:W3CDTF">2018-02-24T14:40:36Z</dcterms:modified>
</cp:coreProperties>
</file>