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3F6F4F65-5765-488F-838A-A1DF875122E6}" xr6:coauthVersionLast="47" xr6:coauthVersionMax="47" xr10:uidLastSave="{00000000-0000-0000-0000-000000000000}"/>
  <bookViews>
    <workbookView xWindow="-108" yWindow="-108" windowWidth="30936" windowHeight="16776" activeTab="3" xr2:uid="{00000000-000D-0000-FFFF-FFFF00000000}"/>
  </bookViews>
  <sheets>
    <sheet name="Dashboard" sheetId="1" r:id="rId1"/>
    <sheet name="Quiz ROA" sheetId="2" r:id="rId2"/>
    <sheet name="Chiave_Risposte" sheetId="3" r:id="rId3"/>
    <sheet name="Istruzioni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1" i="2" l="1"/>
  <c r="J101" i="2"/>
  <c r="I101" i="2"/>
  <c r="K100" i="2"/>
  <c r="J100" i="2"/>
  <c r="I100" i="2"/>
  <c r="K99" i="2"/>
  <c r="J99" i="2"/>
  <c r="I99" i="2"/>
  <c r="K98" i="2"/>
  <c r="J98" i="2"/>
  <c r="I98" i="2"/>
  <c r="K97" i="2"/>
  <c r="J97" i="2"/>
  <c r="I97" i="2"/>
  <c r="K96" i="2"/>
  <c r="J96" i="2"/>
  <c r="I96" i="2"/>
  <c r="K95" i="2"/>
  <c r="J95" i="2"/>
  <c r="I95" i="2"/>
  <c r="K94" i="2"/>
  <c r="J94" i="2"/>
  <c r="I94" i="2"/>
  <c r="K93" i="2"/>
  <c r="J93" i="2"/>
  <c r="I93" i="2"/>
  <c r="K92" i="2"/>
  <c r="J92" i="2"/>
  <c r="I92" i="2"/>
  <c r="K91" i="2"/>
  <c r="J91" i="2"/>
  <c r="I91" i="2"/>
  <c r="K90" i="2"/>
  <c r="J90" i="2"/>
  <c r="I90" i="2"/>
  <c r="K89" i="2"/>
  <c r="J89" i="2"/>
  <c r="I89" i="2"/>
  <c r="K88" i="2"/>
  <c r="J88" i="2"/>
  <c r="I88" i="2"/>
  <c r="K87" i="2"/>
  <c r="J87" i="2"/>
  <c r="I87" i="2"/>
  <c r="K86" i="2"/>
  <c r="J86" i="2"/>
  <c r="I86" i="2"/>
  <c r="K85" i="2"/>
  <c r="J85" i="2"/>
  <c r="I85" i="2"/>
  <c r="K84" i="2"/>
  <c r="J84" i="2"/>
  <c r="I84" i="2"/>
  <c r="K83" i="2"/>
  <c r="J83" i="2"/>
  <c r="I83" i="2"/>
  <c r="K82" i="2"/>
  <c r="J82" i="2"/>
  <c r="I82" i="2"/>
  <c r="K81" i="2"/>
  <c r="J81" i="2"/>
  <c r="I81" i="2"/>
  <c r="K80" i="2"/>
  <c r="J80" i="2"/>
  <c r="I80" i="2"/>
  <c r="K79" i="2"/>
  <c r="J79" i="2"/>
  <c r="I79" i="2"/>
  <c r="K78" i="2"/>
  <c r="J78" i="2"/>
  <c r="I78" i="2"/>
  <c r="K77" i="2"/>
  <c r="J77" i="2"/>
  <c r="I77" i="2"/>
  <c r="K76" i="2"/>
  <c r="J76" i="2"/>
  <c r="I76" i="2"/>
  <c r="K75" i="2"/>
  <c r="J75" i="2"/>
  <c r="I75" i="2"/>
  <c r="K74" i="2"/>
  <c r="J74" i="2"/>
  <c r="I74" i="2"/>
  <c r="K73" i="2"/>
  <c r="J73" i="2"/>
  <c r="I73" i="2"/>
  <c r="K72" i="2"/>
  <c r="J72" i="2"/>
  <c r="I72" i="2"/>
  <c r="K71" i="2"/>
  <c r="J71" i="2"/>
  <c r="I71" i="2"/>
  <c r="K70" i="2"/>
  <c r="J70" i="2"/>
  <c r="I70" i="2"/>
  <c r="K69" i="2"/>
  <c r="J69" i="2"/>
  <c r="I69" i="2"/>
  <c r="K68" i="2"/>
  <c r="J68" i="2"/>
  <c r="I68" i="2"/>
  <c r="K67" i="2"/>
  <c r="J67" i="2"/>
  <c r="I67" i="2"/>
  <c r="K66" i="2"/>
  <c r="J66" i="2"/>
  <c r="I66" i="2"/>
  <c r="K65" i="2"/>
  <c r="J65" i="2"/>
  <c r="I65" i="2"/>
  <c r="K64" i="2"/>
  <c r="J64" i="2"/>
  <c r="I64" i="2"/>
  <c r="K63" i="2"/>
  <c r="J63" i="2"/>
  <c r="I63" i="2"/>
  <c r="K62" i="2"/>
  <c r="J62" i="2"/>
  <c r="D32" i="1" s="1"/>
  <c r="E32" i="1" s="1"/>
  <c r="H32" i="1" s="1"/>
  <c r="I62" i="2"/>
  <c r="K61" i="2"/>
  <c r="J61" i="2"/>
  <c r="I61" i="2"/>
  <c r="K60" i="2"/>
  <c r="J60" i="2"/>
  <c r="I60" i="2"/>
  <c r="K59" i="2"/>
  <c r="J59" i="2"/>
  <c r="I59" i="2"/>
  <c r="K58" i="2"/>
  <c r="J58" i="2"/>
  <c r="I58" i="2"/>
  <c r="K57" i="2"/>
  <c r="J57" i="2"/>
  <c r="I57" i="2"/>
  <c r="K56" i="2"/>
  <c r="J56" i="2"/>
  <c r="I56" i="2"/>
  <c r="K55" i="2"/>
  <c r="J55" i="2"/>
  <c r="I55" i="2"/>
  <c r="K54" i="2"/>
  <c r="J54" i="2"/>
  <c r="D31" i="1" s="1"/>
  <c r="I54" i="2"/>
  <c r="K53" i="2"/>
  <c r="J53" i="2"/>
  <c r="I53" i="2"/>
  <c r="K52" i="2"/>
  <c r="J52" i="2"/>
  <c r="I52" i="2"/>
  <c r="K51" i="2"/>
  <c r="J51" i="2"/>
  <c r="I51" i="2"/>
  <c r="K50" i="2"/>
  <c r="J50" i="2"/>
  <c r="I50" i="2"/>
  <c r="K49" i="2"/>
  <c r="J49" i="2"/>
  <c r="I49" i="2"/>
  <c r="K48" i="2"/>
  <c r="J48" i="2"/>
  <c r="I48" i="2"/>
  <c r="K47" i="2"/>
  <c r="J47" i="2"/>
  <c r="I47" i="2"/>
  <c r="K46" i="2"/>
  <c r="J46" i="2"/>
  <c r="D30" i="1" s="1"/>
  <c r="E30" i="1" s="1"/>
  <c r="H30" i="1" s="1"/>
  <c r="I46" i="2"/>
  <c r="K45" i="2"/>
  <c r="J45" i="2"/>
  <c r="I45" i="2"/>
  <c r="K44" i="2"/>
  <c r="J44" i="2"/>
  <c r="I44" i="2"/>
  <c r="K43" i="2"/>
  <c r="J43" i="2"/>
  <c r="I43" i="2"/>
  <c r="K42" i="2"/>
  <c r="J42" i="2"/>
  <c r="I42" i="2"/>
  <c r="K41" i="2"/>
  <c r="J41" i="2"/>
  <c r="I41" i="2"/>
  <c r="K40" i="2"/>
  <c r="J40" i="2"/>
  <c r="I40" i="2"/>
  <c r="K39" i="2"/>
  <c r="J39" i="2"/>
  <c r="I39" i="2"/>
  <c r="K38" i="2"/>
  <c r="J38" i="2"/>
  <c r="D29" i="1" s="1"/>
  <c r="E29" i="1" s="1"/>
  <c r="H29" i="1" s="1"/>
  <c r="I38" i="2"/>
  <c r="K37" i="2"/>
  <c r="J37" i="2"/>
  <c r="I37" i="2"/>
  <c r="K36" i="2"/>
  <c r="J36" i="2"/>
  <c r="I36" i="2"/>
  <c r="K35" i="2"/>
  <c r="J35" i="2"/>
  <c r="I35" i="2"/>
  <c r="K34" i="2"/>
  <c r="J34" i="2"/>
  <c r="I34" i="2"/>
  <c r="K33" i="2"/>
  <c r="J33" i="2"/>
  <c r="I33" i="2"/>
  <c r="K32" i="2"/>
  <c r="J32" i="2"/>
  <c r="I32" i="2"/>
  <c r="K31" i="2"/>
  <c r="J31" i="2"/>
  <c r="I31" i="2"/>
  <c r="K30" i="2"/>
  <c r="J30" i="2"/>
  <c r="I30" i="2"/>
  <c r="K29" i="2"/>
  <c r="J29" i="2"/>
  <c r="I29" i="2"/>
  <c r="K28" i="2"/>
  <c r="J28" i="2"/>
  <c r="I28" i="2"/>
  <c r="K27" i="2"/>
  <c r="J27" i="2"/>
  <c r="I27" i="2"/>
  <c r="K26" i="2"/>
  <c r="J26" i="2"/>
  <c r="I26" i="2"/>
  <c r="K25" i="2"/>
  <c r="J25" i="2"/>
  <c r="I25" i="2"/>
  <c r="K24" i="2"/>
  <c r="J24" i="2"/>
  <c r="I24" i="2"/>
  <c r="K23" i="2"/>
  <c r="J23" i="2"/>
  <c r="I23" i="2"/>
  <c r="K22" i="2"/>
  <c r="J22" i="2"/>
  <c r="D28" i="1" s="1"/>
  <c r="E28" i="1" s="1"/>
  <c r="H28" i="1" s="1"/>
  <c r="I22" i="2"/>
  <c r="K21" i="2"/>
  <c r="J21" i="2"/>
  <c r="I21" i="2"/>
  <c r="K20" i="2"/>
  <c r="J20" i="2"/>
  <c r="I20" i="2"/>
  <c r="K19" i="2"/>
  <c r="J19" i="2"/>
  <c r="I19" i="2"/>
  <c r="K18" i="2"/>
  <c r="J18" i="2"/>
  <c r="I18" i="2"/>
  <c r="K17" i="2"/>
  <c r="J17" i="2"/>
  <c r="I17" i="2"/>
  <c r="K16" i="2"/>
  <c r="J16" i="2"/>
  <c r="I16" i="2"/>
  <c r="K15" i="2"/>
  <c r="J15" i="2"/>
  <c r="I15" i="2"/>
  <c r="K14" i="2"/>
  <c r="J14" i="2"/>
  <c r="I14" i="2"/>
  <c r="K13" i="2"/>
  <c r="J13" i="2"/>
  <c r="I13" i="2"/>
  <c r="K12" i="2"/>
  <c r="J12" i="2"/>
  <c r="I12" i="2"/>
  <c r="K11" i="2"/>
  <c r="J11" i="2"/>
  <c r="I11" i="2"/>
  <c r="K10" i="2"/>
  <c r="J10" i="2"/>
  <c r="I10" i="2"/>
  <c r="K9" i="2"/>
  <c r="J9" i="2"/>
  <c r="I9" i="2"/>
  <c r="K8" i="2"/>
  <c r="J8" i="2"/>
  <c r="I8" i="2"/>
  <c r="K7" i="2"/>
  <c r="J7" i="2"/>
  <c r="I7" i="2"/>
  <c r="K6" i="2"/>
  <c r="J6" i="2"/>
  <c r="B7" i="1" s="1"/>
  <c r="I6" i="2"/>
  <c r="K5" i="2"/>
  <c r="J5" i="2"/>
  <c r="I5" i="2"/>
  <c r="K4" i="2"/>
  <c r="J4" i="2"/>
  <c r="I4" i="2"/>
  <c r="K3" i="2"/>
  <c r="J3" i="2"/>
  <c r="I3" i="2"/>
  <c r="J2" i="2"/>
  <c r="K2" i="2" s="1"/>
  <c r="I2" i="2"/>
  <c r="D35" i="1"/>
  <c r="C35" i="1"/>
  <c r="B35" i="1"/>
  <c r="D34" i="1"/>
  <c r="E34" i="1" s="1"/>
  <c r="H34" i="1" s="1"/>
  <c r="C34" i="1"/>
  <c r="B34" i="1"/>
  <c r="D33" i="1"/>
  <c r="C33" i="1"/>
  <c r="B33" i="1"/>
  <c r="C32" i="1"/>
  <c r="B32" i="1"/>
  <c r="C31" i="1"/>
  <c r="B31" i="1"/>
  <c r="C30" i="1"/>
  <c r="B30" i="1"/>
  <c r="C29" i="1"/>
  <c r="B29" i="1"/>
  <c r="C28" i="1"/>
  <c r="B28" i="1"/>
  <c r="D27" i="1"/>
  <c r="E27" i="1" s="1"/>
  <c r="H27" i="1" s="1"/>
  <c r="C27" i="1"/>
  <c r="B27" i="1"/>
  <c r="D26" i="1"/>
  <c r="C26" i="1"/>
  <c r="B26" i="1"/>
  <c r="B14" i="1"/>
  <c r="B6" i="1"/>
  <c r="B13" i="1" s="1"/>
  <c r="B5" i="1"/>
  <c r="E35" i="1" l="1"/>
  <c r="H35" i="1" s="1"/>
  <c r="E31" i="1"/>
  <c r="H31" i="1" s="1"/>
  <c r="E26" i="1"/>
  <c r="H26" i="1" s="1"/>
  <c r="E33" i="1"/>
  <c r="H33" i="1" s="1"/>
  <c r="B9" i="1"/>
  <c r="B21" i="1" s="1"/>
  <c r="B10" i="1"/>
  <c r="B19" i="1"/>
  <c r="B8" i="1"/>
  <c r="B20" i="1" s="1"/>
  <c r="B11" i="1" l="1"/>
  <c r="B12" i="1"/>
  <c r="D5" i="1"/>
  <c r="D7" i="1" l="1"/>
</calcChain>
</file>

<file path=xl/sharedStrings.xml><?xml version="1.0" encoding="utf-8"?>
<sst xmlns="http://schemas.openxmlformats.org/spreadsheetml/2006/main" count="1494" uniqueCount="571">
  <si>
    <t>Workbook interattivo: scegli A/B/C/D nel foglio “Quiz ROA”; esito, feedback e valutazione si aggiornano automaticamente.</t>
  </si>
  <si>
    <t>KPI principali</t>
  </si>
  <si>
    <t>Valutazione finale</t>
  </si>
  <si>
    <t>Uso rapido</t>
  </si>
  <si>
    <t>Domande totali</t>
  </si>
  <si>
    <t>1. Vai al foglio “Quiz ROA”.
2. Scegli A/B/C/D nella colonna H.
3. Leggi Esito e Feedback.
4. Torna qui per la valutazione.
Per azzerare: cancella H2:H101.</t>
  </si>
  <si>
    <t>Risposte date</t>
  </si>
  <si>
    <t>Corrette</t>
  </si>
  <si>
    <t>Errate</t>
  </si>
  <si>
    <t>Scala: &lt;60% Da ripassare · 60–69% Sufficiente · 70–79% Buono · 80–89% Ottimo · ≥90% Eccellente</t>
  </si>
  <si>
    <t>Da rispondere</t>
  </si>
  <si>
    <t>Punteggio</t>
  </si>
  <si>
    <t>Valutazione</t>
  </si>
  <si>
    <t>Esito</t>
  </si>
  <si>
    <t>Stato</t>
  </si>
  <si>
    <t>Ultimo aggiornamento</t>
  </si>
  <si>
    <t>Distribuzione esiti</t>
  </si>
  <si>
    <t>Categoria</t>
  </si>
  <si>
    <t>N.</t>
  </si>
  <si>
    <t>Performance per area tematica</t>
  </si>
  <si>
    <t>Area</t>
  </si>
  <si>
    <t>Domande</t>
  </si>
  <si>
    <t>Score</t>
  </si>
  <si>
    <t>Fondamenti, sorgenti ed effetti</t>
  </si>
  <si>
    <t>Area 1</t>
  </si>
  <si>
    <t>Sorveglianza e parametri laser</t>
  </si>
  <si>
    <t>Area 2</t>
  </si>
  <si>
    <t>Strumentazione e valutazione</t>
  </si>
  <si>
    <t>Area 3</t>
  </si>
  <si>
    <t>Misurazione, giustificazione e illuminazione</t>
  </si>
  <si>
    <t>Area 4</t>
  </si>
  <si>
    <t>Classificazione, saldatura e competenze</t>
  </si>
  <si>
    <t>Area 5</t>
  </si>
  <si>
    <t>Figure specialistiche, relazione/formazione/DPI</t>
  </si>
  <si>
    <t>Area 6</t>
  </si>
  <si>
    <t>Aree controllate, IR/UVC/laser scenici</t>
  </si>
  <si>
    <t>Area 7</t>
  </si>
  <si>
    <t>Fabbricanti, appalti/acquisto/conformità</t>
  </si>
  <si>
    <t>Area 8</t>
  </si>
  <si>
    <t>Scenari operativi avanzati</t>
  </si>
  <si>
    <t>Area 9</t>
  </si>
  <si>
    <t>VLE, incertezza/gestione aziendale</t>
  </si>
  <si>
    <t>Area 10</t>
  </si>
  <si>
    <t>Domanda</t>
  </si>
  <si>
    <t>A</t>
  </si>
  <si>
    <t>B</t>
  </si>
  <si>
    <t>C</t>
  </si>
  <si>
    <t>D</t>
  </si>
  <si>
    <t>La tua risposta</t>
  </si>
  <si>
    <t>Punti</t>
  </si>
  <si>
    <t>Feedback immediato</t>
  </si>
  <si>
    <t>Quale intervallo di lunghezze d’onda comprende convenzionalmente la radiazione ottica?</t>
  </si>
  <si>
    <t>Da 1 pm a 100 pm</t>
  </si>
  <si>
    <t>Da 100 nm a 1 mm</t>
  </si>
  <si>
    <t>Da 1 mm a 10 m</t>
  </si>
  <si>
    <t>Da 100 MHz a 300 GHz</t>
  </si>
  <si>
    <t>Quali bande fanno parte delle radiazioni ottiche artificiali?</t>
  </si>
  <si>
    <t>Raggi X, gamma e neutroni</t>
  </si>
  <si>
    <t>Ultravioletto, visibile e infrarosso</t>
  </si>
  <si>
    <t>Microonde, radiofrequenze e ultrasuoni</t>
  </si>
  <si>
    <t>Solo ultravioletto e visibile</t>
  </si>
  <si>
    <t>Quale tra le seguenti è una sorgente ottica coerente?</t>
  </si>
  <si>
    <t>Lampada fluorescente</t>
  </si>
  <si>
    <t>Arco di saldatura</t>
  </si>
  <si>
    <t>Forno industriale</t>
  </si>
  <si>
    <t>Laser</t>
  </si>
  <si>
    <t>Che cosa significa l’acronimo LASER?</t>
  </si>
  <si>
    <t>Low Angle Spectral Emission Receiver</t>
  </si>
  <si>
    <t>Light Amplification by Stimulated Emission of Radiation</t>
  </si>
  <si>
    <t>Light Absorption System for Energy Reduction</t>
  </si>
  <si>
    <t>Linear Artificial Source of Electric Radiation</t>
  </si>
  <si>
    <t>Quale caratteristica è tipica dell’emissione laser?</t>
  </si>
  <si>
    <t>È sempre ionizzante</t>
  </si>
  <si>
    <t>È sempre invisibile</t>
  </si>
  <si>
    <t>È necessariamente di bassa intensità</t>
  </si>
  <si>
    <t>È generalmente direzionale e concentrata in una o poche lunghezze d’onda</t>
  </si>
  <si>
    <t>Quali sono i principali organi bersaglio delle ROA?</t>
  </si>
  <si>
    <t>Fegato e reni</t>
  </si>
  <si>
    <t>Cuore e polmoni</t>
  </si>
  <si>
    <t>Ossa e muscoli</t>
  </si>
  <si>
    <t>Occhi e cute</t>
  </si>
  <si>
    <t>Quale dei seguenti è un possibile effetto indiretto delle ROA?</t>
  </si>
  <si>
    <t>Aumento della pressione atmosferica</t>
  </si>
  <si>
    <t>Abbagliamento con conseguente rischio infortunistico</t>
  </si>
  <si>
    <t>Vibrazione del corpo intero</t>
  </si>
  <si>
    <t>Riduzione del rumore ambientale</t>
  </si>
  <si>
    <t>Quale attività è una tipica sorgente professionale di radiazione UV?</t>
  </si>
  <si>
    <t>Dattilografia</t>
  </si>
  <si>
    <t>Movimentazione manuale dei carichi</t>
  </si>
  <si>
    <t>Saldatura ad arco</t>
  </si>
  <si>
    <t>Lavoro al telefono</t>
  </si>
  <si>
    <t>Quale sorgente è tipicamente associata a intensa emissione infrarossa?</t>
  </si>
  <si>
    <t>Stampante a getto d’inchiostro</t>
  </si>
  <si>
    <t>Ventilatore da ufficio</t>
  </si>
  <si>
    <t>Cuffia antirumore</t>
  </si>
  <si>
    <t>Forno per fusione di metalli o vetro</t>
  </si>
  <si>
    <t>Chi valuta l’eventuale necessità di cautele sanitarie individuali per un lavoratore particolarmente sensibile?</t>
  </si>
  <si>
    <t>Il medico competente</t>
  </si>
  <si>
    <t>Il fornitore della lampada</t>
  </si>
  <si>
    <t>Il rappresentante commerciale</t>
  </si>
  <si>
    <t>Il manutentore elettrico</t>
  </si>
  <si>
    <t>Con quale periodicità viene normalmente effettuata la sorveglianza sanitaria per il rischio ROA, salvo diversa decisione del medico competente?</t>
  </si>
  <si>
    <t>Ogni mese</t>
  </si>
  <si>
    <t>Di norma una volta l’anno</t>
  </si>
  <si>
    <t>Ogni dieci anni</t>
  </si>
  <si>
    <t>Solo alla cessazione del rapporto</t>
  </si>
  <si>
    <t>Per quali classi laser le FAQ raccomandano espressamente la sorveglianza sanitaria?</t>
  </si>
  <si>
    <t>Solo classe 1</t>
  </si>
  <si>
    <t>Classi 1M e 2M</t>
  </si>
  <si>
    <t>Classi 3B e 4</t>
  </si>
  <si>
    <t>Solo classe 2</t>
  </si>
  <si>
    <t>Qual è uno degli obiettivi della sorveglianza sanitaria?</t>
  </si>
  <si>
    <t>Sostituire la valutazione tecnica</t>
  </si>
  <si>
    <t>Classificare il laser al posto del fabbricante</t>
  </si>
  <si>
    <t>Eliminare la necessità dei DPI</t>
  </si>
  <si>
    <t>Individuare tempestivamente effetti negativi sulla salute</t>
  </si>
  <si>
    <t>Quale norma della serie UNI EN 14255 è richiamata per le misurazioni UV?</t>
  </si>
  <si>
    <t>UNI EN 14255-1</t>
  </si>
  <si>
    <t>UNI EN 14255-2</t>
  </si>
  <si>
    <t>UNI EN 14255-4</t>
  </si>
  <si>
    <t>UNI EN 207</t>
  </si>
  <si>
    <t>Quale norma della serie UNI EN 14255 è richiamata per le misurazioni nel visibile e infrarosso?</t>
  </si>
  <si>
    <t>UNI EN 208</t>
  </si>
  <si>
    <t>UNI EN ISO 11553-1</t>
  </si>
  <si>
    <t>Prima di misurare una sorgente non coerente, quale informazione va individuata per prima?</t>
  </si>
  <si>
    <t>La regione spettrale di emissione</t>
  </si>
  <si>
    <t>Il colore delle pareti</t>
  </si>
  <si>
    <t>La marca degli occhiali del lavoratore</t>
  </si>
  <si>
    <t>Il livello di rumore</t>
  </si>
  <si>
    <t>In quale caso può essere necessario effettuare misure laser in opera?</t>
  </si>
  <si>
    <t>Per ogni puntatore di classe 1, senza eccezioni</t>
  </si>
  <si>
    <t>Solo per controllare la temperatura ambiente</t>
  </si>
  <si>
    <t>Mai, in nessun caso</t>
  </si>
  <si>
    <t>Per apparati sperimentali non commercializzati e privi di dati sufficienti</t>
  </si>
  <si>
    <t>Che cos’è l’EMP di un laser?</t>
  </si>
  <si>
    <t>Il livello massimo di esposizione permessa senza effetti dannosi prevedibili</t>
  </si>
  <si>
    <t>La potenza elettrica assorbita</t>
  </si>
  <si>
    <t>La distanza minima tra due laser</t>
  </si>
  <si>
    <t>La classe di efficienza energetica</t>
  </si>
  <si>
    <t>Che cosa indica la DNRO?</t>
  </si>
  <si>
    <t>La durata nominale della revisione obbligatoria</t>
  </si>
  <si>
    <t>Il diametro esterno del dispositivo</t>
  </si>
  <si>
    <t>La distanza entro la quale il fascio può superare il livello sicuro per l’occhio</t>
  </si>
  <si>
    <t>La distanza dal quadro elettrico</t>
  </si>
  <si>
    <t>Da quali fattori dipende l’EMP laser?</t>
  </si>
  <si>
    <t>Lunghezza d’onda, durata dell’esposizione o dell’impulso e tessuto esposto</t>
  </si>
  <si>
    <t>Solo dal colore dell’involucro</t>
  </si>
  <si>
    <t>Solo dalla distanza dalla presa elettrica</t>
  </si>
  <si>
    <t>Esclusivamente dal numero di operatori</t>
  </si>
  <si>
    <t>Per misurare correttamente una sorgente pulsata, lo strumento deve avere soprattutto:</t>
  </si>
  <si>
    <t>Adeguata dinamica e tempo di risposta</t>
  </si>
  <si>
    <t>Un display molto grande</t>
  </si>
  <si>
    <t>Una custodia metallica</t>
  </si>
  <si>
    <t>Un peso superiore a 5 kg</t>
  </si>
  <si>
    <t>Qual è la differenza principale tra radiometro a banda larga e spettroradiometro?</t>
  </si>
  <si>
    <t>Il primo misura solo rumore</t>
  </si>
  <si>
    <t>Il primo funziona solo all’aperto</t>
  </si>
  <si>
    <t>Il secondo restituisce la distribuzione spettrale dell’emissione</t>
  </si>
  <si>
    <t>Il secondo non richiede taratura</t>
  </si>
  <si>
    <t>Quale documento deve accompagnare la strumentazione per garantirne la riferibilità metrologica?</t>
  </si>
  <si>
    <t>Libretto paga dell’operatore</t>
  </si>
  <si>
    <t>Certificato di taratura</t>
  </si>
  <si>
    <t>Planimetria antincendio</t>
  </si>
  <si>
    <t>Verbale della riunione periodica</t>
  </si>
  <si>
    <t>La taratura periodica serve principalmente a:</t>
  </si>
  <si>
    <t>Cambiare la classe del laser</t>
  </si>
  <si>
    <t>Mantenere nel tempo i requisiti metrologici dello strumento</t>
  </si>
  <si>
    <t>Ridurre automaticamente l’esposizione</t>
  </si>
  <si>
    <t>Evitare la formazione degli operatori</t>
  </si>
  <si>
    <t>Quando più sorgenti dello stesso tipo espongono contemporaneamente il lavoratore, la valutazione deve:</t>
  </si>
  <si>
    <t>Considerare soltanto la sorgente più vicina</t>
  </si>
  <si>
    <t>Ignorare tutte le sorgenti tranne una</t>
  </si>
  <si>
    <t>Basarsi solo sulla potenza elettrica totale</t>
  </si>
  <si>
    <t>Considerare il contributo complessivo pertinente</t>
  </si>
  <si>
    <t>Quale danno a lungo termine è associato all’esposizione IR da corpi caldi o incandescenti?</t>
  </si>
  <si>
    <t>Ipoacusia</t>
  </si>
  <si>
    <t>Cataratta</t>
  </si>
  <si>
    <t>Sindrome del tunnel carpale</t>
  </si>
  <si>
    <t>Dermatite da contatto chimico</t>
  </si>
  <si>
    <t>Quale grandezza è richiamata per valutare il rischio di ustione cutanea da corpi caldi?</t>
  </si>
  <si>
    <t>H_skin</t>
  </si>
  <si>
    <t>L_EX,8h</t>
  </si>
  <si>
    <t>A(8)</t>
  </si>
  <si>
    <t>WBGT</t>
  </si>
  <si>
    <t>Per un fascio laser puntiforme o una sua riflessione speculare, quale dimensione angolare apparente è indicata nelle FAQ?</t>
  </si>
  <si>
    <t>0,15 rad</t>
  </si>
  <si>
    <t>1,5 mrad</t>
  </si>
  <si>
    <t>15 gradi</t>
  </si>
  <si>
    <t>150 mrad</t>
  </si>
  <si>
    <t>Qual è il primo passaggio consigliato nella valutazione del rischio ROA?</t>
  </si>
  <si>
    <t>Acquistare subito DPI</t>
  </si>
  <si>
    <t>Effettuare visite mediche a tutti</t>
  </si>
  <si>
    <t>Spegnere definitivamente tutte le lampade</t>
  </si>
  <si>
    <t>Censire le sorgenti e raccogliere i dati di emissione</t>
  </si>
  <si>
    <t>Quale fonte è considerata imprescindibile per valutare un sistema laser commerciale?</t>
  </si>
  <si>
    <t>Catalogo pubblicitario generico</t>
  </si>
  <si>
    <t>Parere informale di un collega</t>
  </si>
  <si>
    <t>Manuale d’uso e manutenzione con dati del fabbricante</t>
  </si>
  <si>
    <t>Solo una fotografia dell’apparecchio</t>
  </si>
  <si>
    <t>È sempre necessario misurare o calcolare l’esposizione ROA?</t>
  </si>
  <si>
    <t>Sì, per qualunque lampada</t>
  </si>
  <si>
    <t>Sì, ma solo in ufficio</t>
  </si>
  <si>
    <t>No, la misura o il calcolo si effettuano quando necessari</t>
  </si>
  <si>
    <t>No, perché le ROA non sono mai pericolose</t>
  </si>
  <si>
    <t>Che cosa si intende per situazione “giustificabile”?</t>
  </si>
  <si>
    <t>Una deroga automatica ai VLE</t>
  </si>
  <si>
    <t>Un’esenzione dalla formazione per tutti i laser</t>
  </si>
  <si>
    <t>Una situazione priva di documentazione</t>
  </si>
  <si>
    <t>Una situazione in cui il rischio può essere valutato in forma semplificata perché natura ed entità non richiedono approfondimenti</t>
  </si>
  <si>
    <t>Un laser di classe 1 è sempre giustificabile senza ulteriori verifiche?</t>
  </si>
  <si>
    <t>Sì, anche se contiene un laser interno di classe 4</t>
  </si>
  <si>
    <t>Sì, purché sia nuovo</t>
  </si>
  <si>
    <t>No, perché ogni classe 1 è vietata</t>
  </si>
  <si>
    <t>No: vanno considerate categorie particolari, laser interni e rischio di abbagliamento</t>
  </si>
  <si>
    <t>Un prodotto di classe 1 con laser interno di classe 4 può essere giustificato a priori?</t>
  </si>
  <si>
    <t>Sì, sempre</t>
  </si>
  <si>
    <t>Sì, se il prodotto è pesante</t>
  </si>
  <si>
    <t>No, devono essere valutate anche installazione, allineamento, manutenzione e assistenza</t>
  </si>
  <si>
    <t>Sì, se usato da meno di un’ora</t>
  </si>
  <si>
    <t>Quale attività deve essere certamente valutata per il rischio ROA?</t>
  </si>
  <si>
    <t>Archiviazione di documenti cartacei</t>
  </si>
  <si>
    <t>Uso di una spillatrice</t>
  </si>
  <si>
    <t>Pulizia con acqua fredda</t>
  </si>
  <si>
    <t>Quale sorgente deve essere certamente valutata per la possibile emissione UVC?</t>
  </si>
  <si>
    <t>Lampada da tavolo domestica schermata</t>
  </si>
  <si>
    <t>Lampada germicida</t>
  </si>
  <si>
    <t>Display spento</t>
  </si>
  <si>
    <t>Orologio meccanico</t>
  </si>
  <si>
    <t>Quali sistemi di illuminazione sono indicati come potenzialmente rilevanti per il rischio fotobiologico se installati o usati in condizioni critiche?</t>
  </si>
  <si>
    <t>Solo candele</t>
  </si>
  <si>
    <t>LED e lampade ad alogenuri metallici</t>
  </si>
  <si>
    <t>Lampade spente</t>
  </si>
  <si>
    <t>Esclusivamente lampade a incandescenza opache domestiche</t>
  </si>
  <si>
    <t>Quale norma è richiamata per la sicurezza fotobiologica dei sistemi LED/IR?</t>
  </si>
  <si>
    <t>ISO 45001</t>
  </si>
  <si>
    <t>CEI EN 62471</t>
  </si>
  <si>
    <t>UNI EN 352</t>
  </si>
  <si>
    <t>Perché una sorgente di illuminazione normalmente esente può richiedere valutazione durante la manutenzione?</t>
  </si>
  <si>
    <t>Perché aumenta sempre il rumore</t>
  </si>
  <si>
    <t>Perché cambia la tensione di rete nazionale</t>
  </si>
  <si>
    <t>Perché l’operatore può avvicinarsi alla sorgente o rimuovere schermi e diffusori</t>
  </si>
  <si>
    <t>Perché la lampada diventa ionizzante</t>
  </si>
  <si>
    <t>Per un lavoratore particolarmente sensibile, il solo rispetto dei VLE è sempre sufficiente?</t>
  </si>
  <si>
    <t>No, possono essere necessarie misure specifiche caso per caso</t>
  </si>
  <si>
    <t>Sì, senza eccezioni</t>
  </si>
  <si>
    <t>Sì, purché lavori di giorno</t>
  </si>
  <si>
    <t>No, perché i VLE non hanno alcuna utilità</t>
  </si>
  <si>
    <t>Quanti gruppi di rischio prevede la CEI EN 62471 per le sorgenti non coerenti?</t>
  </si>
  <si>
    <t>Due</t>
  </si>
  <si>
    <t>Quattro: esente, 1, 2 e 3</t>
  </si>
  <si>
    <t>Tre</t>
  </si>
  <si>
    <t>Otto</t>
  </si>
  <si>
    <t>Che cosa caratterizza il gruppo esente RG0?</t>
  </si>
  <si>
    <t>Nessun rischio ragionevolmente prevedibile, anche per esposizioni prolungate nelle condizioni considerate</t>
  </si>
  <si>
    <t>Rischio elevato dopo un secondo</t>
  </si>
  <si>
    <t>Obbligo di ZLC</t>
  </si>
  <si>
    <t>Presenza di laser interno di classe 4</t>
  </si>
  <si>
    <t>La valutazione ROA della saldatura richiede sempre misurazioni in azienda?</t>
  </si>
  <si>
    <t>No, perché la saldatura non emette ROA</t>
  </si>
  <si>
    <t>No, in genere possono essere usati dati e procedure validate pertinenti</t>
  </si>
  <si>
    <t>Sì, ma solo per saldatura a gas</t>
  </si>
  <si>
    <t>Quali saldature sono indicate come maggiormente rilevanti per l’esposizione ROA?</t>
  </si>
  <si>
    <t>Solo a gas</t>
  </si>
  <si>
    <t>Solo brasatura dolce</t>
  </si>
  <si>
    <t>Nessuna saldatura</t>
  </si>
  <si>
    <t>Ad arco elettrico e al plasma</t>
  </si>
  <si>
    <t>Perché la sola maschera oculare del saldatore può non essere sufficiente?</t>
  </si>
  <si>
    <t>Aumenta l’emissione UV</t>
  </si>
  <si>
    <t>Trasforma gli UV in raggi X</t>
  </si>
  <si>
    <t>Elimina la visibilità del pezzo in ogni caso</t>
  </si>
  <si>
    <t>Non protegge necessariamente la cute esposta di collo e torace</t>
  </si>
  <si>
    <t>A quali sorgenti si applica la UNI EN 16237 richiamata nelle FAQ?</t>
  </si>
  <si>
    <t>Sorgenti incoerenti non alimentate elettricamente, come fornaci e materiali caldi</t>
  </si>
  <si>
    <t>Solo laser medicali</t>
  </si>
  <si>
    <t>Solo monitor LCD</t>
  </si>
  <si>
    <t>Esclusivamente sorgenti ionizzanti</t>
  </si>
  <si>
    <t>Che cosa rappresenta tMAX nella classificazione UNI EN 16237?</t>
  </si>
  <si>
    <t>La temperatura massima del locale</t>
  </si>
  <si>
    <t>La durata oltre la quale possono essere superati i VLE</t>
  </si>
  <si>
    <t>Il tempo di taratura dello strumento</t>
  </si>
  <si>
    <t>La vita utile della lampada</t>
  </si>
  <si>
    <t>Secondo le FAQ, per monitor, tablet e smartphone sono dimostrati danni retinici da luce blu nelle normali condizioni d’impiego?</t>
  </si>
  <si>
    <t>No, non risultano evidenze dimostrate; sono invece segnalati possibili disturbi come affaticamento visivo</t>
  </si>
  <si>
    <t>Sì, in tutti gli utilizzatori</t>
  </si>
  <si>
    <t>Sì, ma solo dopo dieci minuti</t>
  </si>
  <si>
    <t>No, perché non emettono luce</t>
  </si>
  <si>
    <t>Chi è “personale qualificato” ai fini della valutazione ROA?</t>
  </si>
  <si>
    <t>Qualunque lavoratore con anzianità superiore a un anno</t>
  </si>
  <si>
    <t>Solo il venditore dell’apparecchio</t>
  </si>
  <si>
    <t>Esclusivamente il medico di base</t>
  </si>
  <si>
    <t>Chi possiede specifiche conoscenze e competenze documentabili per l’agente e l’attività</t>
  </si>
  <si>
    <t>In quali ambiti si usa la denominazione Addetto Sicurezza Laser (ASL)?</t>
  </si>
  <si>
    <t>Solo edilizia</t>
  </si>
  <si>
    <t>Sanitario, estetico e veterinario</t>
  </si>
  <si>
    <t>Solo agricoltura</t>
  </si>
  <si>
    <t>Esclusivamente trasporti</t>
  </si>
  <si>
    <t>Come viene normalmente denominata la figura esperta laser negli ambiti diversi da sanitario, estetico e veterinario?</t>
  </si>
  <si>
    <t>Tecnico del rumore</t>
  </si>
  <si>
    <t>Tecnico Sicurezza Laser (TSL)</t>
  </si>
  <si>
    <t>Responsabile UVC domestico</t>
  </si>
  <si>
    <t>Ispettore di saldatura</t>
  </si>
  <si>
    <t>La necessità di un Esperto Sicurezza Laser per apparecchi 3B o 4 dipende dalle dimensioni dell’azienda?</t>
  </si>
  <si>
    <t>No, dipende dal rischio; nelle piccole aziende può essere esterno</t>
  </si>
  <si>
    <t>Sì, solo aziende oltre 250 dipendenti</t>
  </si>
  <si>
    <t>Sì, solo enti pubblici</t>
  </si>
  <si>
    <t>No, perché non è mai necessario</t>
  </si>
  <si>
    <t>Chi ha la responsabilità del documento di valutazione del rischio, anche quando utilizza una relazione tecnica specialistica?</t>
  </si>
  <si>
    <t>Il datore di lavoro</t>
  </si>
  <si>
    <t>Il fabbricante della lampada</t>
  </si>
  <si>
    <t>Il lavoratore più anziano</t>
  </si>
  <si>
    <t>Il fornitore dei DPI</t>
  </si>
  <si>
    <t>Quale elemento deve contenere la relazione tecnica ROA?</t>
  </si>
  <si>
    <t>Identificazione delle sorgenti, modalità espositive, risultati e misure di prevenzione</t>
  </si>
  <si>
    <t>Solo il costo degli strumenti</t>
  </si>
  <si>
    <t>Solo l’elenco dei dipendenti</t>
  </si>
  <si>
    <t>Esclusivamente fotografie dei locali</t>
  </si>
  <si>
    <t>A chi deve essere fornita l’informazione sul rischio ROA?</t>
  </si>
  <si>
    <t>A tutti i lavoratori coinvolti direttamente o indirettamente</t>
  </si>
  <si>
    <t>Solo ai dirigenti</t>
  </si>
  <si>
    <t>Solo agli addetti antincendio</t>
  </si>
  <si>
    <t>Esclusivamente al medico competente</t>
  </si>
  <si>
    <t>Quando è raccomandata la formazione specifica per sorgenti non coerenti?</t>
  </si>
  <si>
    <t>Solo dopo un infortunio</t>
  </si>
  <si>
    <t>Soltanto per lavoratori notturni</t>
  </si>
  <si>
    <t>Mai</t>
  </si>
  <si>
    <t>Quando la valutazione non può concludersi con la giustificazione</t>
  </si>
  <si>
    <t>Quale contenuto deve far parte della formazione ROA?</t>
  </si>
  <si>
    <t>Tecniche di contabilità</t>
  </si>
  <si>
    <t>Gestione delle ferie</t>
  </si>
  <si>
    <t>Rischi per occhi e cute e misure di prevenzione</t>
  </si>
  <si>
    <t>Manutenzione degli estintori come unico argomento</t>
  </si>
  <si>
    <t>Qual è lo scopo prioritario delle misure tecniche e organizzative?</t>
  </si>
  <si>
    <t>Sostituire la sorveglianza sanitaria</t>
  </si>
  <si>
    <t>Aumentare la potenza della sorgente</t>
  </si>
  <si>
    <t>Eliminare o ridurre al minimo rischi diretti, indiretti ed esposizioni indebite</t>
  </si>
  <si>
    <t>Consentire l’accesso libero alle aree pericolose</t>
  </si>
  <si>
    <t>Quando vanno scelti i DPI per occhi e viso?</t>
  </si>
  <si>
    <t>Dopo aver identificato il rischio e adottato le misure concretamente attuabili per eliminarlo o ridurlo</t>
  </si>
  <si>
    <t>Prima di censire le sorgenti</t>
  </si>
  <si>
    <t>Solo in base al colore della montatura</t>
  </si>
  <si>
    <t>Unicamente dopo il superamento certo del VLE</t>
  </si>
  <si>
    <t>Quali norme distinguono le protezioni oculari laser per uso ordinario e per allineamento nel visibile?</t>
  </si>
  <si>
    <t>UNI EN 207 e UNI EN 208</t>
  </si>
  <si>
    <t>UNI EN 352 e UNI EN 458</t>
  </si>
  <si>
    <t>ISO 9001 e ISO 14001</t>
  </si>
  <si>
    <t>UNI EN 14255-1 e 14255-2</t>
  </si>
  <si>
    <t>Perché la sola densità ottica non basta a selezionare un DPI laser?</t>
  </si>
  <si>
    <t>Non è una grandezza ottica</t>
  </si>
  <si>
    <t>Vale solo per l’udito</t>
  </si>
  <si>
    <t>Non considera da sola la resistenza del filtro alla potenza o densità di energia incidente</t>
  </si>
  <si>
    <t>Dipende soltanto dalla taglia del lavoratore</t>
  </si>
  <si>
    <t>Che cosa significa ZLC?</t>
  </si>
  <si>
    <t>Zona di Lavoro Comune</t>
  </si>
  <si>
    <t>Zero Livello di Calore</t>
  </si>
  <si>
    <t>Zona Lampade Certificate</t>
  </si>
  <si>
    <t>Zona Laser Controllata</t>
  </si>
  <si>
    <t>Quando la ZLC deve essere segnalata e delimitata?</t>
  </si>
  <si>
    <t>Solo quando il laser è spento</t>
  </si>
  <si>
    <t>Quando possono verificarsi esposizioni superiori ai VLE</t>
  </si>
  <si>
    <t>Solo all’aperto</t>
  </si>
  <si>
    <t>Quando la potenza elettrica è inferiore a 1 W</t>
  </si>
  <si>
    <t>In presenza di intense sorgenti IR da materiali caldi, quale altra valutazione può diventare necessaria?</t>
  </si>
  <si>
    <t>Valutazione del rumore impulsivo come unica misura</t>
  </si>
  <si>
    <t>Valutazione del rischio biologico da virus</t>
  </si>
  <si>
    <t>Valutazione del microclima e del rischio da calore</t>
  </si>
  <si>
    <t>Valutazione delle vibrazioni mano-braccio soltanto</t>
  </si>
  <si>
    <t>Qual è la componente spettrale dominante di una lampada germicida?</t>
  </si>
  <si>
    <t>Onde radio</t>
  </si>
  <si>
    <t>UV-C</t>
  </si>
  <si>
    <t>Raggi gamma</t>
  </si>
  <si>
    <t>Ultrasuoni</t>
  </si>
  <si>
    <t>Quali sono i principali organi bersaglio delle lampade germicide UVC?</t>
  </si>
  <si>
    <t>Orecchio medio e fegato</t>
  </si>
  <si>
    <t>Cornea e cute</t>
  </si>
  <si>
    <t>Polmoni e reni</t>
  </si>
  <si>
    <t>Ossa e tendini</t>
  </si>
  <si>
    <t>Come deve essere gestita una sorgente UVC inserita in un condotto d’aria ispezionabile?</t>
  </si>
  <si>
    <t>Lasciando sempre aperti gli sportelli</t>
  </si>
  <si>
    <t>Usando solo guanti antitaglio</t>
  </si>
  <si>
    <t>Con confinamento e interblocchi agli sportelli di accesso</t>
  </si>
  <si>
    <t>Senza segnaletica</t>
  </si>
  <si>
    <t>Quali classi sono tipiche dei laser per spettacoli e giochi di luce?</t>
  </si>
  <si>
    <t>Solo 1</t>
  </si>
  <si>
    <t>3B o 4</t>
  </si>
  <si>
    <t>Solo 1M</t>
  </si>
  <si>
    <t>Esclusivamente 2</t>
  </si>
  <si>
    <t>Quanto può estendersi la DNRO di un laser scenico potente?</t>
  </si>
  <si>
    <t>Sempre meno di un centimetro</t>
  </si>
  <si>
    <t>Esattamente un metro</t>
  </si>
  <si>
    <t>Anche per decine o centinaia di metri</t>
  </si>
  <si>
    <t>Non oltre la lunghezza del cavo elettrico</t>
  </si>
  <si>
    <t>Quando un’area ROA deve essere indicata con segnaletica e accesso limitato, se tecnicamente possibile?</t>
  </si>
  <si>
    <t>Quando i lavoratori potrebbero essere esposti oltre i VLE</t>
  </si>
  <si>
    <t>Per qualsiasi lampadina domestica spenta</t>
  </si>
  <si>
    <t>Solo durante la pausa pranzo</t>
  </si>
  <si>
    <t>Quale informazione deve fornire il fabbricante di un laser?</t>
  </si>
  <si>
    <t>Solo il prezzo di listino</t>
  </si>
  <si>
    <t>Solo il colore dell’involucro</t>
  </si>
  <si>
    <t>Esclusivamente il consumo annuale</t>
  </si>
  <si>
    <t>Classificazione, avvertenze e dati di emissione utili alla valutazione</t>
  </si>
  <si>
    <t>Quale dato laser è utile per scegliere la protezione oculare?</t>
  </si>
  <si>
    <t>Lunghezza d’onda e caratteristiche dell’emissione incidente sul DPI</t>
  </si>
  <si>
    <t>Il numero di ruote della macchina</t>
  </si>
  <si>
    <t>Il colore del pavimento</t>
  </si>
  <si>
    <t>L’altezza dell’edificio</t>
  </si>
  <si>
    <t>Come devono essere, secondo la norma richiamata dalle FAQ, i simboli e i bordi delle targhette laser?</t>
  </si>
  <si>
    <t>Bianchi su fondo verde</t>
  </si>
  <si>
    <t>Neri su fondo giallo</t>
  </si>
  <si>
    <t>Blu su fondo bianco</t>
  </si>
  <si>
    <t>Rossi su fondo nero</t>
  </si>
  <si>
    <t>In un appalto con interferenze, quale documento può gestire il rischio ROA?</t>
  </si>
  <si>
    <t>Registro delle presenze</t>
  </si>
  <si>
    <t>Busta paga</t>
  </si>
  <si>
    <t>DUVRI, quando necessario</t>
  </si>
  <si>
    <t>Certificato catastale</t>
  </si>
  <si>
    <t>In un cantiere, dove deve essere valutato il rischio ROA interferente?</t>
  </si>
  <si>
    <t>Solo nel libretto della macchina</t>
  </si>
  <si>
    <t>Esclusivamente nella fattura</t>
  </si>
  <si>
    <t>Nel PSC e nel POS, secondo le rispettive competenze</t>
  </si>
  <si>
    <t>Soltanto nel piano ferie</t>
  </si>
  <si>
    <t>Quale misura può ridurre le interferenze ROA tra lavorazioni?</t>
  </si>
  <si>
    <t>Aumento della potenza della sorgente</t>
  </si>
  <si>
    <t>Rimozione delle schermature</t>
  </si>
  <si>
    <t>Sfasamento temporale o spaziale delle attività</t>
  </si>
  <si>
    <t>Accesso contemporaneo di più imprese</t>
  </si>
  <si>
    <t>In fase di acquisto di una macchina che emette ROA, che cosa deve essere richiesto?</t>
  </si>
  <si>
    <t>Informazioni su emissioni, distanze di sicurezza e misure di prevenzione</t>
  </si>
  <si>
    <t>Solo il peso dell’imballaggio</t>
  </si>
  <si>
    <t>Solo la garanzia commerciale</t>
  </si>
  <si>
    <t>Esclusivamente la velocità di consegna</t>
  </si>
  <si>
    <t>È consentito mettere a disposizione dei lavoratori un laser privo della classificazione prevista?</t>
  </si>
  <si>
    <t>Sì, se acquistato usato</t>
  </si>
  <si>
    <t>No, deve essere classificato e conforme ai requisiti applicabili</t>
  </si>
  <si>
    <t>Sì, se usato meno di cinque minuti</t>
  </si>
  <si>
    <t>Sì, se privo di targhetta</t>
  </si>
  <si>
    <t>L’obbligo di usare laser classificati riguarda anche lavoratori autonomi e imprese familiari?</t>
  </si>
  <si>
    <t>Sì</t>
  </si>
  <si>
    <t>No, mai</t>
  </si>
  <si>
    <t>Solo se operano all’estero</t>
  </si>
  <si>
    <t>Solo se hanno più di dieci dipendenti</t>
  </si>
  <si>
    <t>Quale patologia da radiazioni infrarosse è richiamata nelle tabelle delle malattie professionali indicate dalle FAQ?</t>
  </si>
  <si>
    <t>Ipoacusia da rumore</t>
  </si>
  <si>
    <t>Ernia del disco</t>
  </si>
  <si>
    <t>Asma da farina</t>
  </si>
  <si>
    <t>Opacità del cristallino</t>
  </si>
  <si>
    <t>Per un laser di classe 4, quale radiazione può essere pericolosa oltre al fascio diretto e alla riflessione speculare?</t>
  </si>
  <si>
    <t>Solo la luce ambientale</t>
  </si>
  <si>
    <t>Solo l’emissione acustica</t>
  </si>
  <si>
    <t>Nessun’altra radiazione</t>
  </si>
  <si>
    <t>Anche la radiazione diffusa</t>
  </si>
  <si>
    <t>Quale esposizione IR può interessare l’occhio anche senza fissare intenzionalmente la sorgente?</t>
  </si>
  <si>
    <t>Solo l’esposizione attraverso un microscopio</t>
  </si>
  <si>
    <t>Solo la visione con occhio chiuso</t>
  </si>
  <si>
    <t>Nessuna esposizione</t>
  </si>
  <si>
    <t>L’esposizione passiva quando la sorgente entra nel campo visivo</t>
  </si>
  <si>
    <t>Quale rischio può aumentare osservando da vicino un singolo elemento LED durante la manutenzione?</t>
  </si>
  <si>
    <t>Rischio ionizzante</t>
  </si>
  <si>
    <t>Rischio da ultrasuoni</t>
  </si>
  <si>
    <t>Rischio da amianto</t>
  </si>
  <si>
    <t>Rischio da elevata radianza del singolo emettitore</t>
  </si>
  <si>
    <t>Secondo la CEI EN 62471, la classificazione richiamata per l’illuminazione generale non deve essere eseguita a una distanza inferiore a:</t>
  </si>
  <si>
    <t>20 m</t>
  </si>
  <si>
    <t>2 km</t>
  </si>
  <si>
    <t>200 mm</t>
  </si>
  <si>
    <t>2 mm</t>
  </si>
  <si>
    <t>Quale combinazione descrive correttamente le classi laser previste dalla norma richiamata?</t>
  </si>
  <si>
    <t>A, B, C e D</t>
  </si>
  <si>
    <t>0, 1, 2 e 3 soltanto</t>
  </si>
  <si>
    <t>1, 1C, 1M, 2, 2M, 3R, 3B e 4</t>
  </si>
  <si>
    <t>RG0, RG1, RG2 e RG3</t>
  </si>
  <si>
    <t>Che cosa rende generalmente sicuro un prodotto laser di classe 1 contenente una sorgente interna più potente durante l’uso ordinario?</t>
  </si>
  <si>
    <t>La sola etichetta commerciale</t>
  </si>
  <si>
    <t>Il colore chiaro della macchina</t>
  </si>
  <si>
    <t>La presenza di ruote</t>
  </si>
  <si>
    <t>Un involucro e dispositivi che impediscono l’accesso all’emissione pericolosa</t>
  </si>
  <si>
    <t>Durante quale fase un prodotto laser di classe 1 con laser interno di classe 4 richiede particolare attenzione?</t>
  </si>
  <si>
    <t>Solo trasporto a macchina spenta</t>
  </si>
  <si>
    <t>Archiviazione del manuale</t>
  </si>
  <si>
    <t>Pulizia esterna senza apertura</t>
  </si>
  <si>
    <t>Allineamento e manutenzione con possibile accesso alla sorgente interna</t>
  </si>
  <si>
    <t>Quale principio deve guidare la scelta delle misure di protezione?</t>
  </si>
  <si>
    <t>Usare esclusivamente DPI</t>
  </si>
  <si>
    <t>Affidarsi alla percezione visiva del lavoratore</t>
  </si>
  <si>
    <t>Eliminare la segnaletica</t>
  </si>
  <si>
    <t>Privilegiare eliminazione, riduzione e protezioni collettive prima del solo affidamento ai DPI</t>
  </si>
  <si>
    <t>Che cosa sono le esposizioni indebite o inconsapevoli?</t>
  </si>
  <si>
    <t>Esposizioni deliberate durante una prova autorizzata</t>
  </si>
  <si>
    <t>Solo esposizioni superiori a otto ore</t>
  </si>
  <si>
    <t>Esposizioni a radiazione solare</t>
  </si>
  <si>
    <t>Esposizioni di persone che non dovrebbero essere esposte per la propria mansione o che lo sono accidentalmente</t>
  </si>
  <si>
    <t>Quale misura è appropriata per prevenire esposizioni UVC accidentali in un locale?</t>
  </si>
  <si>
    <t>Rimozione dei segnali</t>
  </si>
  <si>
    <t>Interblocco che impedisca l’emissione con accesso aperto o persone presenti</t>
  </si>
  <si>
    <t>Uso di pareti riflettenti</t>
  </si>
  <si>
    <t>Aumento del tempo di accensione</t>
  </si>
  <si>
    <t>Quale affermazione sui VLE ROA è corretta?</t>
  </si>
  <si>
    <t>Sono limiti di comfort illuminotecnico soltanto</t>
  </si>
  <si>
    <t>Si applicano esclusivamente ai visitatori</t>
  </si>
  <si>
    <t>Sostituiscono ogni altra misura di prevenzione</t>
  </si>
  <si>
    <t>Sono correlati agli effetti sulla salute e il loro rispetto offre un elevato livello di protezione</t>
  </si>
  <si>
    <t>Quale dato è essenziale per interpretare correttamente un VLE?</t>
  </si>
  <si>
    <t>Solo il numero di lampade</t>
  </si>
  <si>
    <t>Solo la superficie del reparto</t>
  </si>
  <si>
    <t>Banda spettrale, durata e organo bersaglio</t>
  </si>
  <si>
    <t>Esclusivamente l’età della macchina</t>
  </si>
  <si>
    <t>In caso di valore misurato vicino al VLE e incertezza elevata, la conclusione di conformità è:</t>
  </si>
  <si>
    <t>Automatica</t>
  </si>
  <si>
    <t>Sempre favorevole all’azienda</t>
  </si>
  <si>
    <t>Meno affidabile e richiede un approccio cautelativo</t>
  </si>
  <si>
    <t>Indipendente dall’incertezza</t>
  </si>
  <si>
    <t>Quale contributo rientra nell’incertezza della catena strumentale?</t>
  </si>
  <si>
    <t>Incertezza di taratura e ripetibilità della misura</t>
  </si>
  <si>
    <t>Numero di ferie dell’operatore</t>
  </si>
  <si>
    <t>Prezzo della sorgente</t>
  </si>
  <si>
    <t>Colore delle pareti</t>
  </si>
  <si>
    <t>Perché un luxmetro ordinario non è sufficiente per ogni valutazione ROA?</t>
  </si>
  <si>
    <t>È sempre troppo pesante</t>
  </si>
  <si>
    <t>Misura grandezze illuminotecniche e non necessariamente gli indicatori radiometrici e spettrali richiesti</t>
  </si>
  <si>
    <t>Funziona solo al buio</t>
  </si>
  <si>
    <t>Misura esclusivamente temperatura</t>
  </si>
  <si>
    <t>Quale comportamento è corretto in una Zona Laser Controllata?</t>
  </si>
  <si>
    <t>Lasciare accesso libero</t>
  </si>
  <si>
    <t>Consentire l’accesso solo secondo procedure e con protezioni previste</t>
  </si>
  <si>
    <t>Rimuovere gli interblocchi</t>
  </si>
  <si>
    <t>Osservare il fascio per verificarne il colore</t>
  </si>
  <si>
    <t>Quale informazione deve conoscere un lavoratore formato sul rischio ROA?</t>
  </si>
  <si>
    <t>Come modificare autonomamente gli interblocchi</t>
  </si>
  <si>
    <t>Come aumentare la potenza del laser</t>
  </si>
  <si>
    <t>Come riconoscere e segnalare effetti negativi o anomalie di esposizione</t>
  </si>
  <si>
    <t>Come evitare di leggere il manuale</t>
  </si>
  <si>
    <t>Chi deve coordinare le misure quando una saldatura di un’impresa può esporre lavoratori di un’altra impresa?</t>
  </si>
  <si>
    <t>Il lavoratore esposto da solo</t>
  </si>
  <si>
    <t>Il produttore della maschera</t>
  </si>
  <si>
    <t>Il committente, promuovendo cooperazione e coordinamento con i datori di lavoro coinvolti</t>
  </si>
  <si>
    <t>Il vicino di reparto</t>
  </si>
  <si>
    <t>Quale protezione è necessaria per i lavoratori vicini a una postazione di saldatura ad arco?</t>
  </si>
  <si>
    <t>Nessuna, se non saldano</t>
  </si>
  <si>
    <t>Schermature o segregazione dell’area, oltre alle misure per l’operatore</t>
  </si>
  <si>
    <t>Solo cuffie antirumore</t>
  </si>
  <si>
    <t>Solo scarpe antiscivolo</t>
  </si>
  <si>
    <t>Qual è la finalità complessiva della gestione del rischio ROA?</t>
  </si>
  <si>
    <t>Prevenire danni diretti e indiretti mediante valutazione, misure tecniche-organizzative, formazione, DPI e sorveglianza quando necessaria</t>
  </si>
  <si>
    <t>Limitarsi a compilare un modulo</t>
  </si>
  <si>
    <t>Misurare ogni lampada senza adottare misure</t>
  </si>
  <si>
    <t>Affidare ogni responsabilità al lavoratore</t>
  </si>
  <si>
    <t>Corretta</t>
  </si>
  <si>
    <t>Testo risposta corretta</t>
  </si>
  <si>
    <t>Istruzioni operative – Quiz ROA</t>
  </si>
  <si>
    <t>Obiettivo</t>
  </si>
  <si>
    <t>Verificare le conoscenze sul rischio da radiazioni ottiche artificiali (ROA) con 100 domande a risposta multipla.</t>
  </si>
  <si>
    <t>Come rispondere</t>
  </si>
  <si>
    <t>Nel foglio “Quiz ROA” seleziona A, B, C o D nella colonna “La tua risposta”.</t>
  </si>
  <si>
    <t>Correzione immediata</t>
  </si>
  <si>
    <t>Le colonne “Esito”, “Punti” e “Feedback immediato” si aggiornano appena viene scelta una risposta.</t>
  </si>
  <si>
    <t>Dashboard</t>
  </si>
  <si>
    <t>Il foglio “Dashboard” riepiloga avanzamento, punteggio, valutazione finale e performance per area tematica.</t>
  </si>
  <si>
    <t>Azzeramento</t>
  </si>
  <si>
    <t>Per ricominciare, cancella il contenuto dell’intervallo H2:H101 nel foglio “Quiz ROA”.</t>
  </si>
  <si>
    <t>Soglia consigliata</t>
  </si>
  <si>
    <t>Superamento consigliato con punteggio ≥ 70%.</t>
  </si>
  <si>
    <t>Nota tecnica</t>
  </si>
  <si>
    <t>Il quiz è uno strumento didattico e non sostituisce valutazione del rischio, DVR, sorveglianza sanitaria o pareri di personale qualificato.</t>
  </si>
  <si>
    <t>Edizione</t>
  </si>
  <si>
    <t>Creato il 23/06/2026.</t>
  </si>
  <si>
    <t>Formato</t>
  </si>
  <si>
    <t>Workbook senza macro: funziona tramite formule, menu a tendina, formattazione condizionale e dashboard.</t>
  </si>
  <si>
    <t>Fonte primaria</t>
  </si>
  <si>
    <t>FAQ ROA del Portale Agenti Fisici e approfondimenti tecnici collegati.</t>
  </si>
  <si>
    <t>BENNI</t>
  </si>
  <si>
    <t>https://www.testo-unico-sicurezza.com/newsletter.html</t>
  </si>
  <si>
    <t>Quiz ROA –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</si>
</sst>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name val="Carlito"/>
    </font>
    <font>
      <sz val="10"/>
      <name val="Aptos"/>
      <family val="2"/>
    </font>
    <font>
      <b/>
      <sz val="10"/>
      <color rgb="FF92400E"/>
      <name val="Aptos"/>
      <family val="2"/>
    </font>
    <font>
      <b/>
      <sz val="10"/>
      <name val="Aptos"/>
      <family val="2"/>
    </font>
    <font>
      <b/>
      <sz val="10"/>
      <color rgb="FF1D4ED8"/>
      <name val="Aptos"/>
      <family val="2"/>
    </font>
    <font>
      <b/>
      <sz val="22"/>
      <color rgb="FFFFFFFF"/>
      <name val="Aptos"/>
      <family val="2"/>
    </font>
    <font>
      <i/>
      <sz val="11"/>
      <color rgb="FF334155"/>
      <name val="Aptos"/>
      <family val="2"/>
    </font>
    <font>
      <sz val="11"/>
      <name val="Aptos"/>
      <family val="2"/>
    </font>
    <font>
      <b/>
      <sz val="12"/>
      <color rgb="FFFFFFFF"/>
      <name val="Aptos"/>
      <family val="2"/>
    </font>
    <font>
      <b/>
      <sz val="11"/>
      <color rgb="FF334155"/>
      <name val="Aptos"/>
      <family val="2"/>
    </font>
    <font>
      <b/>
      <sz val="11"/>
      <color rgb="FF0F172A"/>
      <name val="Aptos"/>
      <family val="2"/>
    </font>
    <font>
      <b/>
      <sz val="26"/>
      <color rgb="FF155E75"/>
      <name val="Aptos"/>
      <family val="2"/>
    </font>
    <font>
      <sz val="10"/>
      <color rgb="FF7C2D12"/>
      <name val="Aptos"/>
      <family val="2"/>
    </font>
    <font>
      <b/>
      <sz val="13"/>
      <color rgb="FF334155"/>
      <name val="Aptos"/>
      <family val="2"/>
    </font>
    <font>
      <sz val="10"/>
      <color rgb="FF475569"/>
      <name val="Aptos"/>
      <family val="2"/>
    </font>
    <font>
      <b/>
      <sz val="11"/>
      <color rgb="FFFFFFFF"/>
      <name val="Aptos"/>
      <family val="2"/>
    </font>
    <font>
      <b/>
      <sz val="11"/>
      <name val="Aptos"/>
      <family val="2"/>
    </font>
    <font>
      <b/>
      <sz val="18"/>
      <color rgb="FFFFFFFF"/>
      <name val="Aptos"/>
      <family val="2"/>
    </font>
    <font>
      <sz val="11"/>
      <color rgb="FF334155"/>
      <name val="Aptos"/>
      <family val="2"/>
    </font>
    <font>
      <sz val="11"/>
      <name val="Carlito"/>
    </font>
    <font>
      <u/>
      <sz val="11"/>
      <color theme="10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0F172A"/>
      </patternFill>
    </fill>
    <fill>
      <patternFill patternType="solid">
        <fgColor rgb="FFFEF3C7"/>
      </patternFill>
    </fill>
    <fill>
      <patternFill patternType="solid">
        <fgColor rgb="FF1E293B"/>
      </patternFill>
    </fill>
    <fill>
      <patternFill patternType="solid">
        <fgColor rgb="FFDBEAFE"/>
      </patternFill>
    </fill>
    <fill>
      <patternFill patternType="solid">
        <fgColor rgb="FFF8FAFC"/>
      </patternFill>
    </fill>
    <fill>
      <patternFill patternType="solid">
        <fgColor rgb="FFF1F5F9"/>
      </patternFill>
    </fill>
    <fill>
      <patternFill patternType="solid">
        <fgColor rgb="FFFFFFFF"/>
      </patternFill>
    </fill>
    <fill>
      <patternFill patternType="solid">
        <fgColor rgb="FFECFEFF"/>
      </patternFill>
    </fill>
    <fill>
      <patternFill patternType="solid">
        <fgColor rgb="FFFFF7ED"/>
      </patternFill>
    </fill>
    <fill>
      <patternFill patternType="solid">
        <fgColor rgb="FF334155"/>
      </patternFill>
    </fill>
    <fill>
      <patternFill patternType="solid">
        <fgColor rgb="FFE2E8F0"/>
      </patternFill>
    </fill>
  </fills>
  <borders count="35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4A3B8"/>
      </left>
      <right style="thin">
        <color rgb="FFE2E8F0"/>
      </right>
      <top style="thin">
        <color rgb="FF94A3B8"/>
      </top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94A3B8"/>
      </top>
      <bottom style="thin">
        <color rgb="FFE2E8F0"/>
      </bottom>
      <diagonal/>
    </border>
    <border>
      <left style="thin">
        <color rgb="FFE2E8F0"/>
      </left>
      <right style="thin">
        <color rgb="FF94A3B8"/>
      </right>
      <top style="thin">
        <color rgb="FF94A3B8"/>
      </top>
      <bottom style="thin">
        <color rgb="FFE2E8F0"/>
      </bottom>
      <diagonal/>
    </border>
    <border>
      <left style="thin">
        <color rgb="FF94A3B8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E2E8F0"/>
      </left>
      <right style="thin">
        <color rgb="FF94A3B8"/>
      </right>
      <top style="thin">
        <color rgb="FFE2E8F0"/>
      </top>
      <bottom style="thin">
        <color rgb="FFE2E8F0"/>
      </bottom>
      <diagonal/>
    </border>
    <border>
      <left style="thin">
        <color rgb="FF94A3B8"/>
      </left>
      <right style="thin">
        <color rgb="FFE2E8F0"/>
      </right>
      <top style="thin">
        <color rgb="FFE2E8F0"/>
      </top>
      <bottom style="thin">
        <color rgb="FF94A3B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94A3B8"/>
      </bottom>
      <diagonal/>
    </border>
    <border>
      <left style="thin">
        <color rgb="FFE2E8F0"/>
      </left>
      <right style="thin">
        <color rgb="FF94A3B8"/>
      </right>
      <top style="thin">
        <color rgb="FFE2E8F0"/>
      </top>
      <bottom style="thin">
        <color rgb="FF94A3B8"/>
      </bottom>
      <diagonal/>
    </border>
    <border>
      <left style="thin">
        <color rgb="FF94A3B8"/>
      </left>
      <right style="thin">
        <color rgb="FFCBD5E1"/>
      </right>
      <top style="thin">
        <color rgb="FF94A3B8"/>
      </top>
      <bottom style="thin">
        <color rgb="FFCBD5E1"/>
      </bottom>
      <diagonal/>
    </border>
    <border>
      <left style="thin">
        <color rgb="FFCBD5E1"/>
      </left>
      <right style="thin">
        <color rgb="FF94A3B8"/>
      </right>
      <top style="thin">
        <color rgb="FF94A3B8"/>
      </top>
      <bottom style="thin">
        <color rgb="FFCBD5E1"/>
      </bottom>
      <diagonal/>
    </border>
    <border>
      <left style="thin">
        <color rgb="FF94A3B8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94A3B8"/>
      </right>
      <top style="thin">
        <color rgb="FFCBD5E1"/>
      </top>
      <bottom style="thin">
        <color rgb="FFCBD5E1"/>
      </bottom>
      <diagonal/>
    </border>
    <border>
      <left style="thin">
        <color rgb="FF94A3B8"/>
      </left>
      <right style="thin">
        <color rgb="FFCBD5E1"/>
      </right>
      <top style="thin">
        <color rgb="FFCBD5E1"/>
      </top>
      <bottom style="thin">
        <color rgb="FF94A3B8"/>
      </bottom>
      <diagonal/>
    </border>
    <border>
      <left style="thin">
        <color rgb="FFCBD5E1"/>
      </left>
      <right style="thin">
        <color rgb="FF94A3B8"/>
      </right>
      <top style="thin">
        <color rgb="FFCBD5E1"/>
      </top>
      <bottom style="thin">
        <color rgb="FF94A3B8"/>
      </bottom>
      <diagonal/>
    </border>
    <border>
      <left style="thin">
        <color rgb="FF94A3B8"/>
      </left>
      <right/>
      <top style="thin">
        <color rgb="FF94A3B8"/>
      </top>
      <bottom/>
      <diagonal/>
    </border>
    <border>
      <left/>
      <right/>
      <top style="thin">
        <color rgb="FF94A3B8"/>
      </top>
      <bottom/>
      <diagonal/>
    </border>
    <border>
      <left/>
      <right style="thin">
        <color rgb="FF94A3B8"/>
      </right>
      <top style="thin">
        <color rgb="FF94A3B8"/>
      </top>
      <bottom/>
      <diagonal/>
    </border>
    <border>
      <left style="thin">
        <color rgb="FF94A3B8"/>
      </left>
      <right/>
      <top/>
      <bottom/>
      <diagonal/>
    </border>
    <border>
      <left/>
      <right style="thin">
        <color rgb="FF94A3B8"/>
      </right>
      <top/>
      <bottom/>
      <diagonal/>
    </border>
    <border>
      <left style="thin">
        <color rgb="FF94A3B8"/>
      </left>
      <right/>
      <top/>
      <bottom style="thin">
        <color rgb="FF94A3B8"/>
      </bottom>
      <diagonal/>
    </border>
    <border>
      <left/>
      <right/>
      <top/>
      <bottom style="thin">
        <color rgb="FF94A3B8"/>
      </bottom>
      <diagonal/>
    </border>
    <border>
      <left/>
      <right style="thin">
        <color rgb="FF94A3B8"/>
      </right>
      <top/>
      <bottom style="thin">
        <color rgb="FF94A3B8"/>
      </bottom>
      <diagonal/>
    </border>
    <border>
      <left style="thin">
        <color rgb="FFFDBA74"/>
      </left>
      <right/>
      <top style="thin">
        <color rgb="FFFDBA74"/>
      </top>
      <bottom/>
      <diagonal/>
    </border>
    <border>
      <left/>
      <right/>
      <top style="thin">
        <color rgb="FFFDBA74"/>
      </top>
      <bottom/>
      <diagonal/>
    </border>
    <border>
      <left/>
      <right style="thin">
        <color rgb="FFFDBA74"/>
      </right>
      <top style="thin">
        <color rgb="FFFDBA74"/>
      </top>
      <bottom/>
      <diagonal/>
    </border>
    <border>
      <left style="thin">
        <color rgb="FFFDBA74"/>
      </left>
      <right/>
      <top/>
      <bottom/>
      <diagonal/>
    </border>
    <border>
      <left/>
      <right style="thin">
        <color rgb="FFFDBA74"/>
      </right>
      <top/>
      <bottom/>
      <diagonal/>
    </border>
    <border>
      <left style="thin">
        <color rgb="FFFDBA74"/>
      </left>
      <right/>
      <top/>
      <bottom style="thin">
        <color rgb="FFFDBA74"/>
      </bottom>
      <diagonal/>
    </border>
    <border>
      <left/>
      <right/>
      <top/>
      <bottom style="thin">
        <color rgb="FFFDBA74"/>
      </bottom>
      <diagonal/>
    </border>
    <border>
      <left/>
      <right style="thin">
        <color rgb="FFFDBA74"/>
      </right>
      <top/>
      <bottom style="thin">
        <color rgb="FFFDBA74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94A3B8"/>
      </top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94A3B8"/>
      </bottom>
      <diagonal/>
    </border>
  </borders>
  <cellStyleXfs count="3">
    <xf numFmtId="0" fontId="0" fillId="0" borderId="0"/>
    <xf numFmtId="0" fontId="19" fillId="0" borderId="0"/>
    <xf numFmtId="0" fontId="20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1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1" fillId="0" borderId="9" xfId="1" applyFont="1" applyBorder="1" applyAlignment="1">
      <alignment vertical="top" wrapText="1"/>
    </xf>
    <xf numFmtId="0" fontId="2" fillId="3" borderId="1" xfId="1" applyFont="1" applyFill="1" applyBorder="1" applyAlignment="1">
      <alignment horizontal="center" vertical="center" wrapText="1"/>
    </xf>
    <xf numFmtId="0" fontId="2" fillId="3" borderId="8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0" fontId="1" fillId="0" borderId="1" xfId="1" applyFont="1" applyBorder="1" applyAlignment="1">
      <alignment horizontal="center" vertical="top" wrapText="1"/>
    </xf>
    <xf numFmtId="0" fontId="1" fillId="0" borderId="8" xfId="1" applyFont="1" applyBorder="1" applyAlignment="1">
      <alignment horizontal="center" vertical="top" wrapText="1"/>
    </xf>
    <xf numFmtId="0" fontId="4" fillId="5" borderId="1" xfId="1" applyFont="1" applyFill="1" applyBorder="1" applyAlignment="1">
      <alignment horizontal="center" vertical="top" wrapText="1"/>
    </xf>
    <xf numFmtId="0" fontId="4" fillId="5" borderId="8" xfId="1" applyFont="1" applyFill="1" applyBorder="1" applyAlignment="1">
      <alignment horizontal="center" vertical="top" wrapText="1"/>
    </xf>
    <xf numFmtId="0" fontId="7" fillId="0" borderId="0" xfId="1" applyFont="1"/>
    <xf numFmtId="0" fontId="9" fillId="7" borderId="10" xfId="1" applyFont="1" applyFill="1" applyBorder="1" applyAlignment="1">
      <alignment horizontal="left"/>
    </xf>
    <xf numFmtId="0" fontId="10" fillId="8" borderId="11" xfId="1" applyFont="1" applyFill="1" applyBorder="1" applyAlignment="1">
      <alignment horizontal="center"/>
    </xf>
    <xf numFmtId="0" fontId="9" fillId="7" borderId="12" xfId="1" applyFont="1" applyFill="1" applyBorder="1" applyAlignment="1">
      <alignment horizontal="left"/>
    </xf>
    <xf numFmtId="0" fontId="10" fillId="8" borderId="13" xfId="1" applyFont="1" applyFill="1" applyBorder="1" applyAlignment="1">
      <alignment horizontal="center"/>
    </xf>
    <xf numFmtId="9" fontId="10" fillId="8" borderId="13" xfId="1" applyNumberFormat="1" applyFont="1" applyFill="1" applyBorder="1" applyAlignment="1">
      <alignment horizontal="center"/>
    </xf>
    <xf numFmtId="0" fontId="9" fillId="7" borderId="14" xfId="1" applyFont="1" applyFill="1" applyBorder="1" applyAlignment="1">
      <alignment horizontal="left"/>
    </xf>
    <xf numFmtId="22" fontId="10" fillId="8" borderId="15" xfId="1" applyNumberFormat="1" applyFont="1" applyFill="1" applyBorder="1" applyAlignment="1">
      <alignment horizontal="center"/>
    </xf>
    <xf numFmtId="0" fontId="16" fillId="12" borderId="10" xfId="1" applyFont="1" applyFill="1" applyBorder="1" applyAlignment="1">
      <alignment horizontal="center"/>
    </xf>
    <xf numFmtId="0" fontId="16" fillId="12" borderId="11" xfId="1" applyFont="1" applyFill="1" applyBorder="1" applyAlignment="1">
      <alignment horizontal="center"/>
    </xf>
    <xf numFmtId="0" fontId="7" fillId="8" borderId="12" xfId="1" applyFont="1" applyFill="1" applyBorder="1"/>
    <xf numFmtId="0" fontId="7" fillId="8" borderId="13" xfId="1" applyFont="1" applyFill="1" applyBorder="1"/>
    <xf numFmtId="0" fontId="7" fillId="8" borderId="14" xfId="1" applyFont="1" applyFill="1" applyBorder="1"/>
    <xf numFmtId="0" fontId="7" fillId="8" borderId="15" xfId="1" applyFont="1" applyFill="1" applyBorder="1"/>
    <xf numFmtId="0" fontId="10" fillId="12" borderId="10" xfId="1" applyFont="1" applyFill="1" applyBorder="1" applyAlignment="1">
      <alignment horizontal="center"/>
    </xf>
    <xf numFmtId="0" fontId="10" fillId="12" borderId="33" xfId="1" applyFont="1" applyFill="1" applyBorder="1" applyAlignment="1">
      <alignment horizontal="center"/>
    </xf>
    <xf numFmtId="0" fontId="10" fillId="12" borderId="11" xfId="1" applyFont="1" applyFill="1" applyBorder="1" applyAlignment="1">
      <alignment horizontal="center"/>
    </xf>
    <xf numFmtId="0" fontId="1" fillId="8" borderId="12" xfId="1" applyFont="1" applyFill="1" applyBorder="1" applyAlignment="1">
      <alignment vertical="center" wrapText="1"/>
    </xf>
    <xf numFmtId="0" fontId="1" fillId="8" borderId="32" xfId="1" applyFont="1" applyFill="1" applyBorder="1" applyAlignment="1">
      <alignment horizontal="center" vertical="center" wrapText="1"/>
    </xf>
    <xf numFmtId="9" fontId="1" fillId="8" borderId="13" xfId="1" applyNumberFormat="1" applyFont="1" applyFill="1" applyBorder="1" applyAlignment="1">
      <alignment horizontal="center" vertical="center" wrapText="1"/>
    </xf>
    <xf numFmtId="9" fontId="7" fillId="0" borderId="0" xfId="1" applyNumberFormat="1" applyFont="1"/>
    <xf numFmtId="0" fontId="1" fillId="8" borderId="14" xfId="1" applyFont="1" applyFill="1" applyBorder="1" applyAlignment="1">
      <alignment vertical="center" wrapText="1"/>
    </xf>
    <xf numFmtId="0" fontId="1" fillId="8" borderId="34" xfId="1" applyFont="1" applyFill="1" applyBorder="1" applyAlignment="1">
      <alignment horizontal="center" vertical="center" wrapText="1"/>
    </xf>
    <xf numFmtId="9" fontId="1" fillId="8" borderId="15" xfId="1" applyNumberFormat="1" applyFont="1" applyFill="1" applyBorder="1" applyAlignment="1">
      <alignment horizontal="center" vertical="center" wrapText="1"/>
    </xf>
    <xf numFmtId="0" fontId="15" fillId="2" borderId="2" xfId="1" applyFont="1" applyFill="1" applyBorder="1" applyAlignment="1">
      <alignment horizontal="center" vertical="center"/>
    </xf>
    <xf numFmtId="0" fontId="15" fillId="2" borderId="3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/>
    </xf>
    <xf numFmtId="0" fontId="15" fillId="4" borderId="2" xfId="1" applyFont="1" applyFill="1" applyBorder="1" applyAlignment="1">
      <alignment horizontal="center" vertical="center"/>
    </xf>
    <xf numFmtId="0" fontId="15" fillId="4" borderId="3" xfId="1" applyFont="1" applyFill="1" applyBorder="1" applyAlignment="1">
      <alignment horizontal="center" vertical="center"/>
    </xf>
    <xf numFmtId="0" fontId="15" fillId="4" borderId="4" xfId="1" applyFont="1" applyFill="1" applyBorder="1" applyAlignment="1">
      <alignment horizontal="center" vertical="center"/>
    </xf>
    <xf numFmtId="0" fontId="10" fillId="12" borderId="10" xfId="1" applyFont="1" applyFill="1" applyBorder="1"/>
    <xf numFmtId="0" fontId="18" fillId="8" borderId="33" xfId="1" applyFont="1" applyFill="1" applyBorder="1" applyAlignment="1">
      <alignment wrapText="1"/>
    </xf>
    <xf numFmtId="0" fontId="10" fillId="12" borderId="12" xfId="1" applyFont="1" applyFill="1" applyBorder="1"/>
    <xf numFmtId="0" fontId="18" fillId="8" borderId="32" xfId="1" applyFont="1" applyFill="1" applyBorder="1" applyAlignment="1">
      <alignment wrapText="1"/>
    </xf>
    <xf numFmtId="0" fontId="10" fillId="12" borderId="14" xfId="1" applyFont="1" applyFill="1" applyBorder="1"/>
    <xf numFmtId="0" fontId="18" fillId="8" borderId="34" xfId="1" applyFont="1" applyFill="1" applyBorder="1" applyAlignment="1">
      <alignment wrapText="1"/>
    </xf>
    <xf numFmtId="0" fontId="5" fillId="2" borderId="0" xfId="1" applyFont="1" applyFill="1" applyAlignment="1">
      <alignment horizontal="center" vertical="center"/>
    </xf>
    <xf numFmtId="0" fontId="6" fillId="6" borderId="0" xfId="1" applyFont="1" applyFill="1" applyAlignment="1">
      <alignment horizontal="center" vertical="center"/>
    </xf>
    <xf numFmtId="0" fontId="8" fillId="4" borderId="0" xfId="1" applyFont="1" applyFill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8" fillId="4" borderId="17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9" borderId="19" xfId="1" applyFont="1" applyFill="1" applyBorder="1" applyAlignment="1">
      <alignment horizontal="center" vertical="center"/>
    </xf>
    <xf numFmtId="0" fontId="11" fillId="9" borderId="0" xfId="1" applyFont="1" applyFill="1" applyAlignment="1">
      <alignment horizontal="center" vertical="center"/>
    </xf>
    <xf numFmtId="0" fontId="11" fillId="9" borderId="20" xfId="1" applyFont="1" applyFill="1" applyBorder="1" applyAlignment="1">
      <alignment horizontal="center" vertical="center"/>
    </xf>
    <xf numFmtId="0" fontId="13" fillId="6" borderId="19" xfId="1" applyFont="1" applyFill="1" applyBorder="1" applyAlignment="1">
      <alignment horizontal="center"/>
    </xf>
    <xf numFmtId="0" fontId="13" fillId="6" borderId="0" xfId="1" applyFont="1" applyFill="1" applyAlignment="1">
      <alignment horizontal="center"/>
    </xf>
    <xf numFmtId="0" fontId="13" fillId="6" borderId="20" xfId="1" applyFont="1" applyFill="1" applyBorder="1" applyAlignment="1">
      <alignment horizontal="center"/>
    </xf>
    <xf numFmtId="0" fontId="14" fillId="8" borderId="19" xfId="1" applyFont="1" applyFill="1" applyBorder="1" applyAlignment="1">
      <alignment horizontal="center" vertical="center" wrapText="1"/>
    </xf>
    <xf numFmtId="0" fontId="14" fillId="8" borderId="0" xfId="1" applyFont="1" applyFill="1" applyAlignment="1">
      <alignment horizontal="center" vertical="center" wrapText="1"/>
    </xf>
    <xf numFmtId="0" fontId="14" fillId="8" borderId="20" xfId="1" applyFont="1" applyFill="1" applyBorder="1" applyAlignment="1">
      <alignment horizontal="center" vertical="center" wrapText="1"/>
    </xf>
    <xf numFmtId="0" fontId="14" fillId="8" borderId="21" xfId="1" applyFont="1" applyFill="1" applyBorder="1" applyAlignment="1">
      <alignment horizontal="center" vertical="center" wrapText="1"/>
    </xf>
    <xf numFmtId="0" fontId="14" fillId="8" borderId="22" xfId="1" applyFont="1" applyFill="1" applyBorder="1" applyAlignment="1">
      <alignment horizontal="center" vertical="center" wrapText="1"/>
    </xf>
    <xf numFmtId="0" fontId="14" fillId="8" borderId="23" xfId="1" applyFont="1" applyFill="1" applyBorder="1" applyAlignment="1">
      <alignment horizontal="center" vertical="center" wrapText="1"/>
    </xf>
    <xf numFmtId="0" fontId="8" fillId="4" borderId="24" xfId="1" applyFont="1" applyFill="1" applyBorder="1" applyAlignment="1">
      <alignment horizontal="center"/>
    </xf>
    <xf numFmtId="0" fontId="8" fillId="4" borderId="25" xfId="1" applyFont="1" applyFill="1" applyBorder="1" applyAlignment="1">
      <alignment horizontal="center"/>
    </xf>
    <xf numFmtId="0" fontId="8" fillId="4" borderId="26" xfId="1" applyFont="1" applyFill="1" applyBorder="1" applyAlignment="1">
      <alignment horizontal="center"/>
    </xf>
    <xf numFmtId="0" fontId="12" fillId="10" borderId="27" xfId="1" applyFont="1" applyFill="1" applyBorder="1" applyAlignment="1">
      <alignment vertical="center" wrapText="1"/>
    </xf>
    <xf numFmtId="0" fontId="12" fillId="10" borderId="0" xfId="1" applyFont="1" applyFill="1" applyAlignment="1">
      <alignment vertical="center" wrapText="1"/>
    </xf>
    <xf numFmtId="0" fontId="12" fillId="10" borderId="28" xfId="1" applyFont="1" applyFill="1" applyBorder="1" applyAlignment="1">
      <alignment vertical="center" wrapText="1"/>
    </xf>
    <xf numFmtId="0" fontId="12" fillId="10" borderId="29" xfId="1" applyFont="1" applyFill="1" applyBorder="1" applyAlignment="1">
      <alignment vertical="center" wrapText="1"/>
    </xf>
    <xf numFmtId="0" fontId="12" fillId="10" borderId="30" xfId="1" applyFont="1" applyFill="1" applyBorder="1" applyAlignment="1">
      <alignment vertical="center" wrapText="1"/>
    </xf>
    <xf numFmtId="0" fontId="12" fillId="10" borderId="31" xfId="1" applyFont="1" applyFill="1" applyBorder="1" applyAlignment="1">
      <alignment vertical="center" wrapText="1"/>
    </xf>
    <xf numFmtId="0" fontId="15" fillId="11" borderId="0" xfId="1" applyFont="1" applyFill="1" applyAlignment="1">
      <alignment horizontal="center"/>
    </xf>
    <xf numFmtId="0" fontId="17" fillId="2" borderId="0" xfId="1" applyFont="1" applyFill="1" applyAlignment="1">
      <alignment horizontal="center"/>
    </xf>
    <xf numFmtId="0" fontId="20" fillId="0" borderId="0" xfId="2"/>
  </cellXfs>
  <cellStyles count="3">
    <cellStyle name="Collegamento ipertestuale" xfId="2" builtinId="8"/>
    <cellStyle name="Normal" xfId="1" xr:uid="{00000000-0005-0000-0000-000000000000}"/>
    <cellStyle name="Normale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Distribuzione risposte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N.</c:v>
          </c:tx>
          <c:invertIfNegative val="1"/>
          <c:cat>
            <c:strRef>
              <c:f>Dashboard!$A$19:$A$21</c:f>
              <c:strCache>
                <c:ptCount val="3"/>
                <c:pt idx="0">
                  <c:v>Corrette</c:v>
                </c:pt>
                <c:pt idx="1">
                  <c:v>Errate</c:v>
                </c:pt>
                <c:pt idx="2">
                  <c:v>Da rispondere</c:v>
                </c:pt>
              </c:strCache>
            </c:strRef>
          </c:cat>
          <c:val>
            <c:numRef>
              <c:f>Dashboard!$B$19:$B$21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18-4E76-9D51-49C3762345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/>
              <a:t>Score per area tematica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Score</c:v>
          </c:tx>
          <c:invertIfNegative val="1"/>
          <c:cat>
            <c:strRef>
              <c:f>Dashboard!$G$26:$G$35</c:f>
              <c:strCache>
                <c:ptCount val="10"/>
                <c:pt idx="0">
                  <c:v>Area 1</c:v>
                </c:pt>
                <c:pt idx="1">
                  <c:v>Area 2</c:v>
                </c:pt>
                <c:pt idx="2">
                  <c:v>Area 3</c:v>
                </c:pt>
                <c:pt idx="3">
                  <c:v>Area 4</c:v>
                </c:pt>
                <c:pt idx="4">
                  <c:v>Area 5</c:v>
                </c:pt>
                <c:pt idx="5">
                  <c:v>Area 6</c:v>
                </c:pt>
                <c:pt idx="6">
                  <c:v>Area 7</c:v>
                </c:pt>
                <c:pt idx="7">
                  <c:v>Area 8</c:v>
                </c:pt>
                <c:pt idx="8">
                  <c:v>Area 9</c:v>
                </c:pt>
                <c:pt idx="9">
                  <c:v>Area 10</c:v>
                </c:pt>
              </c:strCache>
            </c:strRef>
          </c:cat>
          <c:val>
            <c:numRef>
              <c:f>Dashboard!$H$26:$H$35</c:f>
              <c:numCache>
                <c:formatCode>0%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F7-4CBC-BF2A-67C0F41DD8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0%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10</xdr:row>
      <xdr:rowOff>228600</xdr:rowOff>
    </xdr:from>
    <xdr:to>
      <xdr:col>11</xdr:col>
      <xdr:colOff>1341120</xdr:colOff>
      <xdr:row>23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12</xdr:col>
      <xdr:colOff>0</xdr:colOff>
      <xdr:row>40</xdr:row>
      <xdr:rowOff>0</xdr:rowOff>
    </xdr:to>
    <xdr:graphicFrame macro="">
      <xdr:nvGraphicFramePr>
        <xdr:cNvPr id="3" name="Chart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QuizROATable" displayName="QuizROATable" ref="A1:K101">
  <tableColumns count="11">
    <tableColumn id="1" xr3:uid="{00000000-0010-0000-0000-000001000000}" name="N."/>
    <tableColumn id="2" xr3:uid="{00000000-0010-0000-0000-000002000000}" name="Area"/>
    <tableColumn id="3" xr3:uid="{00000000-0010-0000-0000-000003000000}" name="Domanda"/>
    <tableColumn id="4" xr3:uid="{00000000-0010-0000-0000-000004000000}" name="A"/>
    <tableColumn id="5" xr3:uid="{00000000-0010-0000-0000-000005000000}" name="B"/>
    <tableColumn id="6" xr3:uid="{00000000-0010-0000-0000-000006000000}" name="C"/>
    <tableColumn id="7" xr3:uid="{00000000-0010-0000-0000-000007000000}" name="D"/>
    <tableColumn id="8" xr3:uid="{00000000-0010-0000-0000-000008000000}" name="La tua risposta"/>
    <tableColumn id="9" xr3:uid="{00000000-0010-0000-0000-000009000000}" name="Esito"/>
    <tableColumn id="10" xr3:uid="{00000000-0010-0000-0000-00000A000000}" name="Punti"/>
    <tableColumn id="11" xr3:uid="{00000000-0010-0000-0000-00000B000000}" name="Feedback immediato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iaveROATable" displayName="ChiaveROATable" ref="A1:I101">
  <tableColumns count="9">
    <tableColumn id="1" xr3:uid="{00000000-0010-0000-0100-000001000000}" name="N."/>
    <tableColumn id="2" xr3:uid="{00000000-0010-0000-0100-000002000000}" name="Area"/>
    <tableColumn id="3" xr3:uid="{00000000-0010-0000-0100-000003000000}" name="Domanda"/>
    <tableColumn id="4" xr3:uid="{00000000-0010-0000-0100-000004000000}" name="A"/>
    <tableColumn id="5" xr3:uid="{00000000-0010-0000-0100-000005000000}" name="B"/>
    <tableColumn id="6" xr3:uid="{00000000-0010-0000-0100-000006000000}" name="C"/>
    <tableColumn id="7" xr3:uid="{00000000-0010-0000-0100-000007000000}" name="D"/>
    <tableColumn id="8" xr3:uid="{00000000-0010-0000-0100-000008000000}" name="Corretta"/>
    <tableColumn id="9" xr3:uid="{00000000-0010-0000-0100-000009000000}" name="Testo risposta corret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testo-unico-sicurezza.com/newsletter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0"/>
  <sheetViews>
    <sheetView showGridLines="0" topLeftCell="A21" workbookViewId="0">
      <selection activeCell="B44" sqref="B44"/>
    </sheetView>
  </sheetViews>
  <sheetFormatPr defaultColWidth="0" defaultRowHeight="13.8"/>
  <cols>
    <col min="1" max="1" width="34" customWidth="1"/>
    <col min="2" max="2" width="29.296875" customWidth="1"/>
    <col min="3" max="3" width="18" customWidth="1"/>
    <col min="4" max="8" width="13" customWidth="1"/>
    <col min="9" max="9" width="3" customWidth="1"/>
    <col min="10" max="12" width="18" customWidth="1"/>
    <col min="13" max="13" width="8.796875" customWidth="1"/>
  </cols>
  <sheetData>
    <row r="1" spans="1:26" ht="34.049999999999997" customHeight="1">
      <c r="A1" s="51" t="s">
        <v>570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24" customHeight="1">
      <c r="A2" s="52" t="s">
        <v>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14.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 t="s">
        <v>568</v>
      </c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22.05" customHeight="1">
      <c r="A4" s="53" t="s">
        <v>1</v>
      </c>
      <c r="B4" s="53"/>
      <c r="C4" s="15"/>
      <c r="D4" s="54" t="s">
        <v>2</v>
      </c>
      <c r="E4" s="55"/>
      <c r="F4" s="55"/>
      <c r="G4" s="55"/>
      <c r="H4" s="56"/>
      <c r="I4" s="15"/>
      <c r="J4" s="69" t="s">
        <v>3</v>
      </c>
      <c r="K4" s="70"/>
      <c r="L4" s="71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22.05" customHeight="1">
      <c r="A5" s="16" t="s">
        <v>4</v>
      </c>
      <c r="B5" s="17">
        <f>COUNTA('Quiz ROA'!$A$2:$A$101)</f>
        <v>100</v>
      </c>
      <c r="C5" s="15"/>
      <c r="D5" s="57" t="str">
        <f>TEXT(B10,"0%")</f>
        <v>0%</v>
      </c>
      <c r="E5" s="58"/>
      <c r="F5" s="58"/>
      <c r="G5" s="58"/>
      <c r="H5" s="59"/>
      <c r="I5" s="15"/>
      <c r="J5" s="72" t="s">
        <v>5</v>
      </c>
      <c r="K5" s="73"/>
      <c r="L5" s="74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22.05" customHeight="1">
      <c r="A6" s="18" t="s">
        <v>6</v>
      </c>
      <c r="B6" s="19">
        <f>COUNTIF('Quiz ROA'!$H$2:$H$101,"&lt;&gt;")</f>
        <v>0</v>
      </c>
      <c r="C6" s="15"/>
      <c r="D6" s="57"/>
      <c r="E6" s="58"/>
      <c r="F6" s="58"/>
      <c r="G6" s="58"/>
      <c r="H6" s="59"/>
      <c r="I6" s="15"/>
      <c r="J6" s="72"/>
      <c r="K6" s="73"/>
      <c r="L6" s="74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22.05" customHeight="1">
      <c r="A7" s="18" t="s">
        <v>7</v>
      </c>
      <c r="B7" s="19">
        <f>SUM('Quiz ROA'!$J$2:$J$101)</f>
        <v>0</v>
      </c>
      <c r="C7" s="15"/>
      <c r="D7" s="60" t="str">
        <f>"Livello: "&amp;B11&amp;" | "&amp;B12</f>
        <v>Livello: Da ripassare | Non superato</v>
      </c>
      <c r="E7" s="61"/>
      <c r="F7" s="61"/>
      <c r="G7" s="61"/>
      <c r="H7" s="62"/>
      <c r="I7" s="15"/>
      <c r="J7" s="72"/>
      <c r="K7" s="73"/>
      <c r="L7" s="74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22.05" customHeight="1">
      <c r="A8" s="18" t="s">
        <v>8</v>
      </c>
      <c r="B8" s="19">
        <f>B6-B7</f>
        <v>0</v>
      </c>
      <c r="C8" s="15"/>
      <c r="D8" s="63" t="s">
        <v>9</v>
      </c>
      <c r="E8" s="64"/>
      <c r="F8" s="64"/>
      <c r="G8" s="64"/>
      <c r="H8" s="65"/>
      <c r="I8" s="15"/>
      <c r="J8" s="72"/>
      <c r="K8" s="73"/>
      <c r="L8" s="74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22.05" customHeight="1">
      <c r="A9" s="18" t="s">
        <v>10</v>
      </c>
      <c r="B9" s="19">
        <f>B5-B6</f>
        <v>100</v>
      </c>
      <c r="C9" s="15"/>
      <c r="D9" s="63"/>
      <c r="E9" s="64"/>
      <c r="F9" s="64"/>
      <c r="G9" s="64"/>
      <c r="H9" s="65"/>
      <c r="I9" s="15"/>
      <c r="J9" s="72"/>
      <c r="K9" s="73"/>
      <c r="L9" s="74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22.05" customHeight="1">
      <c r="A10" s="18" t="s">
        <v>11</v>
      </c>
      <c r="B10" s="20">
        <f>IFERROR(B7/B5,0)</f>
        <v>0</v>
      </c>
      <c r="C10" s="15"/>
      <c r="D10" s="66"/>
      <c r="E10" s="67"/>
      <c r="F10" s="67"/>
      <c r="G10" s="67"/>
      <c r="H10" s="68"/>
      <c r="I10" s="15"/>
      <c r="J10" s="75"/>
      <c r="K10" s="76"/>
      <c r="L10" s="77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22.05" customHeight="1">
      <c r="A11" s="18" t="s">
        <v>12</v>
      </c>
      <c r="B11" s="19" t="str">
        <f>IF(B10&lt;0.6,"Da ripassare",IF(B10&lt;0.7,"Sufficiente",IF(B10&lt;0.8,"Buono",IF(B10&lt;0.9,"Ottimo","Eccellente"))))</f>
        <v>Da ripassare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22.05" customHeight="1">
      <c r="A12" s="18" t="s">
        <v>13</v>
      </c>
      <c r="B12" s="19" t="str">
        <f>IF(B10&gt;=0.7,"Superato","Non superato")</f>
        <v>Non superato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22.05" customHeight="1">
      <c r="A13" s="18" t="s">
        <v>14</v>
      </c>
      <c r="B13" s="19" t="str">
        <f>IF(B6&lt;B5,"In corso","Completato")</f>
        <v>In corso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22.05" customHeight="1">
      <c r="A14" s="21" t="s">
        <v>15</v>
      </c>
      <c r="B14" s="22">
        <f ca="1">NOW()</f>
        <v>46196.670252199074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22.05" customHeight="1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22.05" customHeight="1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22.05" customHeight="1">
      <c r="A17" s="78" t="s">
        <v>16</v>
      </c>
      <c r="B17" s="78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22.05" customHeight="1">
      <c r="A18" s="23" t="s">
        <v>17</v>
      </c>
      <c r="B18" s="24" t="s">
        <v>18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22.05" customHeight="1">
      <c r="A19" s="25" t="s">
        <v>7</v>
      </c>
      <c r="B19" s="26">
        <f>B7</f>
        <v>0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22.05" customHeight="1">
      <c r="A20" s="25" t="s">
        <v>8</v>
      </c>
      <c r="B20" s="26">
        <f>B8</f>
        <v>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22.05" customHeight="1">
      <c r="A21" s="27" t="s">
        <v>10</v>
      </c>
      <c r="B21" s="28">
        <f>B9</f>
        <v>100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22.05" customHeight="1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22.05" customHeight="1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22.05" customHeight="1">
      <c r="A24" s="78" t="s">
        <v>19</v>
      </c>
      <c r="B24" s="78"/>
      <c r="C24" s="78"/>
      <c r="D24" s="78"/>
      <c r="E24" s="78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22.05" customHeight="1">
      <c r="A25" s="29" t="s">
        <v>20</v>
      </c>
      <c r="B25" s="30" t="s">
        <v>21</v>
      </c>
      <c r="C25" s="30" t="s">
        <v>6</v>
      </c>
      <c r="D25" s="30" t="s">
        <v>7</v>
      </c>
      <c r="E25" s="31" t="s">
        <v>22</v>
      </c>
      <c r="F25" s="15"/>
      <c r="G25" s="15" t="s">
        <v>20</v>
      </c>
      <c r="H25" s="15" t="s">
        <v>22</v>
      </c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37.950000000000003" customHeight="1">
      <c r="A26" s="32" t="s">
        <v>23</v>
      </c>
      <c r="B26" s="33">
        <f>COUNTIF('Quiz ROA'!$B$2:$B$101,A26)</f>
        <v>10</v>
      </c>
      <c r="C26" s="33">
        <f>COUNTIFS('Quiz ROA'!$B$2:$B$101,A26,'Quiz ROA'!$H$2:$H$101,"&lt;&gt;")</f>
        <v>0</v>
      </c>
      <c r="D26" s="33">
        <f>SUMIFS('Quiz ROA'!$J$2:$J$101,'Quiz ROA'!$B$2:$B$101,A26)</f>
        <v>0</v>
      </c>
      <c r="E26" s="34">
        <f t="shared" ref="E26:E35" si="0">IFERROR(D26/B26,0)</f>
        <v>0</v>
      </c>
      <c r="F26" s="15"/>
      <c r="G26" s="15" t="s">
        <v>24</v>
      </c>
      <c r="H26" s="35">
        <f t="shared" ref="H26:H35" si="1">E26</f>
        <v>0</v>
      </c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37.950000000000003" customHeight="1">
      <c r="A27" s="32" t="s">
        <v>25</v>
      </c>
      <c r="B27" s="33">
        <f>COUNTIF('Quiz ROA'!$B$2:$B$101,A27)</f>
        <v>10</v>
      </c>
      <c r="C27" s="33">
        <f>COUNTIFS('Quiz ROA'!$B$2:$B$101,A27,'Quiz ROA'!$H$2:$H$101,"&lt;&gt;")</f>
        <v>0</v>
      </c>
      <c r="D27" s="33">
        <f>SUMIFS('Quiz ROA'!$J$2:$J$101,'Quiz ROA'!$B$2:$B$101,A27)</f>
        <v>0</v>
      </c>
      <c r="E27" s="34">
        <f t="shared" si="0"/>
        <v>0</v>
      </c>
      <c r="F27" s="15"/>
      <c r="G27" s="15" t="s">
        <v>26</v>
      </c>
      <c r="H27" s="35">
        <f t="shared" si="1"/>
        <v>0</v>
      </c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37.950000000000003" customHeight="1">
      <c r="A28" s="32" t="s">
        <v>27</v>
      </c>
      <c r="B28" s="33">
        <f>COUNTIF('Quiz ROA'!$B$2:$B$101,A28)</f>
        <v>10</v>
      </c>
      <c r="C28" s="33">
        <f>COUNTIFS('Quiz ROA'!$B$2:$B$101,A28,'Quiz ROA'!$H$2:$H$101,"&lt;&gt;")</f>
        <v>0</v>
      </c>
      <c r="D28" s="33">
        <f>SUMIFS('Quiz ROA'!$J$2:$J$101,'Quiz ROA'!$B$2:$B$101,A28)</f>
        <v>0</v>
      </c>
      <c r="E28" s="34">
        <f t="shared" si="0"/>
        <v>0</v>
      </c>
      <c r="F28" s="15"/>
      <c r="G28" s="15" t="s">
        <v>28</v>
      </c>
      <c r="H28" s="35">
        <f t="shared" si="1"/>
        <v>0</v>
      </c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37.950000000000003" customHeight="1">
      <c r="A29" s="32" t="s">
        <v>29</v>
      </c>
      <c r="B29" s="33">
        <f>COUNTIF('Quiz ROA'!$B$2:$B$101,A29)</f>
        <v>10</v>
      </c>
      <c r="C29" s="33">
        <f>COUNTIFS('Quiz ROA'!$B$2:$B$101,A29,'Quiz ROA'!$H$2:$H$101,"&lt;&gt;")</f>
        <v>0</v>
      </c>
      <c r="D29" s="33">
        <f>SUMIFS('Quiz ROA'!$J$2:$J$101,'Quiz ROA'!$B$2:$B$101,A29)</f>
        <v>0</v>
      </c>
      <c r="E29" s="34">
        <f t="shared" si="0"/>
        <v>0</v>
      </c>
      <c r="F29" s="15"/>
      <c r="G29" s="15" t="s">
        <v>30</v>
      </c>
      <c r="H29" s="35">
        <f t="shared" si="1"/>
        <v>0</v>
      </c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37.950000000000003" customHeight="1">
      <c r="A30" s="32" t="s">
        <v>31</v>
      </c>
      <c r="B30" s="33">
        <f>COUNTIF('Quiz ROA'!$B$2:$B$101,A30)</f>
        <v>10</v>
      </c>
      <c r="C30" s="33">
        <f>COUNTIFS('Quiz ROA'!$B$2:$B$101,A30,'Quiz ROA'!$H$2:$H$101,"&lt;&gt;")</f>
        <v>0</v>
      </c>
      <c r="D30" s="33">
        <f>SUMIFS('Quiz ROA'!$J$2:$J$101,'Quiz ROA'!$B$2:$B$101,A30)</f>
        <v>0</v>
      </c>
      <c r="E30" s="34">
        <f t="shared" si="0"/>
        <v>0</v>
      </c>
      <c r="F30" s="15"/>
      <c r="G30" s="15" t="s">
        <v>32</v>
      </c>
      <c r="H30" s="35">
        <f t="shared" si="1"/>
        <v>0</v>
      </c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37.950000000000003" customHeight="1">
      <c r="A31" s="32" t="s">
        <v>33</v>
      </c>
      <c r="B31" s="33">
        <f>COUNTIF('Quiz ROA'!$B$2:$B$101,A31)</f>
        <v>10</v>
      </c>
      <c r="C31" s="33">
        <f>COUNTIFS('Quiz ROA'!$B$2:$B$101,A31,'Quiz ROA'!$H$2:$H$101,"&lt;&gt;")</f>
        <v>0</v>
      </c>
      <c r="D31" s="33">
        <f>SUMIFS('Quiz ROA'!$J$2:$J$101,'Quiz ROA'!$B$2:$B$101,A31)</f>
        <v>0</v>
      </c>
      <c r="E31" s="34">
        <f t="shared" si="0"/>
        <v>0</v>
      </c>
      <c r="F31" s="15"/>
      <c r="G31" s="15" t="s">
        <v>34</v>
      </c>
      <c r="H31" s="35">
        <f t="shared" si="1"/>
        <v>0</v>
      </c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37.950000000000003" customHeight="1">
      <c r="A32" s="32" t="s">
        <v>35</v>
      </c>
      <c r="B32" s="33">
        <f>COUNTIF('Quiz ROA'!$B$2:$B$101,A32)</f>
        <v>10</v>
      </c>
      <c r="C32" s="33">
        <f>COUNTIFS('Quiz ROA'!$B$2:$B$101,A32,'Quiz ROA'!$H$2:$H$101,"&lt;&gt;")</f>
        <v>0</v>
      </c>
      <c r="D32" s="33">
        <f>SUMIFS('Quiz ROA'!$J$2:$J$101,'Quiz ROA'!$B$2:$B$101,A32)</f>
        <v>0</v>
      </c>
      <c r="E32" s="34">
        <f t="shared" si="0"/>
        <v>0</v>
      </c>
      <c r="F32" s="15"/>
      <c r="G32" s="15" t="s">
        <v>36</v>
      </c>
      <c r="H32" s="35">
        <f t="shared" si="1"/>
        <v>0</v>
      </c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37.950000000000003" customHeight="1">
      <c r="A33" s="32" t="s">
        <v>37</v>
      </c>
      <c r="B33" s="33">
        <f>COUNTIF('Quiz ROA'!$B$2:$B$101,A33)</f>
        <v>10</v>
      </c>
      <c r="C33" s="33">
        <f>COUNTIFS('Quiz ROA'!$B$2:$B$101,A33,'Quiz ROA'!$H$2:$H$101,"&lt;&gt;")</f>
        <v>0</v>
      </c>
      <c r="D33" s="33">
        <f>SUMIFS('Quiz ROA'!$J$2:$J$101,'Quiz ROA'!$B$2:$B$101,A33)</f>
        <v>0</v>
      </c>
      <c r="E33" s="34">
        <f t="shared" si="0"/>
        <v>0</v>
      </c>
      <c r="F33" s="15"/>
      <c r="G33" s="15" t="s">
        <v>38</v>
      </c>
      <c r="H33" s="35">
        <f t="shared" si="1"/>
        <v>0</v>
      </c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37.950000000000003" customHeight="1">
      <c r="A34" s="32" t="s">
        <v>39</v>
      </c>
      <c r="B34" s="33">
        <f>COUNTIF('Quiz ROA'!$B$2:$B$101,A34)</f>
        <v>10</v>
      </c>
      <c r="C34" s="33">
        <f>COUNTIFS('Quiz ROA'!$B$2:$B$101,A34,'Quiz ROA'!$H$2:$H$101,"&lt;&gt;")</f>
        <v>0</v>
      </c>
      <c r="D34" s="33">
        <f>SUMIFS('Quiz ROA'!$J$2:$J$101,'Quiz ROA'!$B$2:$B$101,A34)</f>
        <v>0</v>
      </c>
      <c r="E34" s="34">
        <f t="shared" si="0"/>
        <v>0</v>
      </c>
      <c r="F34" s="15"/>
      <c r="G34" s="15" t="s">
        <v>40</v>
      </c>
      <c r="H34" s="35">
        <f t="shared" si="1"/>
        <v>0</v>
      </c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37.950000000000003" customHeight="1">
      <c r="A35" s="36" t="s">
        <v>41</v>
      </c>
      <c r="B35" s="37">
        <f>COUNTIF('Quiz ROA'!$B$2:$B$101,A35)</f>
        <v>10</v>
      </c>
      <c r="C35" s="37">
        <f>COUNTIFS('Quiz ROA'!$B$2:$B$101,A35,'Quiz ROA'!$H$2:$H$101,"&lt;&gt;")</f>
        <v>0</v>
      </c>
      <c r="D35" s="37">
        <f>SUMIFS('Quiz ROA'!$J$2:$J$101,'Quiz ROA'!$B$2:$B$101,A35)</f>
        <v>0</v>
      </c>
      <c r="E35" s="38">
        <f t="shared" si="0"/>
        <v>0</v>
      </c>
      <c r="F35" s="15"/>
      <c r="G35" s="15" t="s">
        <v>42</v>
      </c>
      <c r="H35" s="35">
        <f t="shared" si="1"/>
        <v>0</v>
      </c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14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14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14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14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4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14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14.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14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14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14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14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4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4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14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14.4">
      <c r="A50" s="80" t="s">
        <v>569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14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14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14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14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14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14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14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14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14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14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14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14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14.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14.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14.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14.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14.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14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14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14.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14.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14.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14.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14.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14.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14.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14.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14.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14.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14.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14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14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14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14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14.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14.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14.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14.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14.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14.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14.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14.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14.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14.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14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14.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14.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14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14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14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14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</sheetData>
  <sheetProtection algorithmName="SHA-512" hashValue="0W0XdKO9pXfNwXWeEvX5NuRc0R3OdKR8CILP1fgk1eK5ZhmVcAm72TNUdMExGAf29GaMcq2TgtYlGFy8TcFCVg==" saltValue="dT/Et8rBRF7CuuNx3qtG8Q==" spinCount="100000" sheet="1" objects="1" scenarios="1"/>
  <mergeCells count="11">
    <mergeCell ref="A24:E24"/>
    <mergeCell ref="D7:H7"/>
    <mergeCell ref="D8:H10"/>
    <mergeCell ref="J4:L4"/>
    <mergeCell ref="J5:L10"/>
    <mergeCell ref="A17:B17"/>
    <mergeCell ref="A1:L1"/>
    <mergeCell ref="A2:L2"/>
    <mergeCell ref="A4:B4"/>
    <mergeCell ref="D4:H4"/>
    <mergeCell ref="D5:H6"/>
  </mergeCells>
  <conditionalFormatting sqref="B10">
    <cfRule type="dataBar" priority="1">
      <dataBar>
        <cfvo type="min"/>
        <cfvo type="max"/>
        <color rgb="FF10B981"/>
      </dataBar>
    </cfRule>
    <cfRule type="dataBar" priority="5">
      <dataBar>
        <cfvo type="min"/>
        <cfvo type="max"/>
        <color rgb="FF10B981"/>
      </dataBar>
      <extLst>
        <ext xmlns:x14="http://schemas.microsoft.com/office/spreadsheetml/2009/9/main" uri="{B025F937-C7B1-47D3-B67F-A62EFF666E3E}">
          <x14:id>{E5D2A047-4238-8741-E2B3-85669B88D1C8}</x14:id>
        </ext>
      </extLst>
    </cfRule>
  </conditionalFormatting>
  <conditionalFormatting sqref="B12">
    <cfRule type="expression" dxfId="3" priority="2">
      <formula>B12="Superato"</formula>
    </cfRule>
    <cfRule type="expression" dxfId="2" priority="3">
      <formula>B12="Non superato"</formula>
    </cfRule>
  </conditionalFormatting>
  <conditionalFormatting sqref="E26:E35">
    <cfRule type="dataBar" priority="4">
      <dataBar>
        <cfvo type="min"/>
        <cfvo type="max"/>
        <color rgb="FF3B82F6"/>
      </dataBar>
    </cfRule>
    <cfRule type="dataBar" priority="6">
      <dataBar>
        <cfvo type="min"/>
        <cfvo type="max"/>
        <color rgb="FF3B82F6"/>
      </dataBar>
      <extLst>
        <ext xmlns:x14="http://schemas.microsoft.com/office/spreadsheetml/2009/9/main" uri="{B025F937-C7B1-47D3-B67F-A62EFF666E3E}">
          <x14:id>{C5593AA7-0028-5BEA-E3E0-8178783C1A47}</x14:id>
        </ext>
      </extLst>
    </cfRule>
  </conditionalFormatting>
  <hyperlinks>
    <hyperlink ref="A50" r:id="rId1" xr:uid="{39EF5CE3-4F1A-4254-AB8F-A5A8CD005958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5D2A047-4238-8741-E2B3-85669B88D1C8}">
            <x14:dataBar>
              <x14:cfvo type="min"/>
              <x14:cfvo type="max"/>
              <x14:negativeFillColor auto="1"/>
              <x14:axisColor auto="1"/>
            </x14:dataBar>
          </x14:cfRule>
          <xm:sqref>B10</xm:sqref>
        </x14:conditionalFormatting>
        <x14:conditionalFormatting xmlns:xm="http://schemas.microsoft.com/office/excel/2006/main">
          <x14:cfRule type="dataBar" id="{C5593AA7-0028-5BEA-E3E0-8178783C1A47}">
            <x14:dataBar>
              <x14:cfvo type="min"/>
              <x14:cfvo type="max"/>
              <x14:negativeFillColor auto="1"/>
              <x14:axisColor auto="1"/>
            </x14:dataBar>
          </x14:cfRule>
          <xm:sqref>E26:E35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200"/>
  <sheetViews>
    <sheetView showGridLines="0" workbookViewId="0">
      <selection activeCell="H2" sqref="H2"/>
    </sheetView>
  </sheetViews>
  <sheetFormatPr defaultRowHeight="13.8"/>
  <cols>
    <col min="1" max="1" width="6" customWidth="1"/>
    <col min="2" max="2" width="28" customWidth="1"/>
    <col min="3" max="3" width="45" customWidth="1"/>
    <col min="4" max="7" width="28" customWidth="1"/>
    <col min="8" max="8" width="16" customWidth="1"/>
    <col min="9" max="9" width="12" customWidth="1"/>
    <col min="10" max="10" width="8" customWidth="1"/>
    <col min="11" max="11" width="45" customWidth="1"/>
  </cols>
  <sheetData>
    <row r="1" spans="1:26" ht="24" customHeight="1">
      <c r="A1" s="39" t="s">
        <v>18</v>
      </c>
      <c r="B1" s="40" t="s">
        <v>20</v>
      </c>
      <c r="C1" s="40" t="s">
        <v>43</v>
      </c>
      <c r="D1" s="40" t="s">
        <v>44</v>
      </c>
      <c r="E1" s="40" t="s">
        <v>45</v>
      </c>
      <c r="F1" s="40" t="s">
        <v>46</v>
      </c>
      <c r="G1" s="40" t="s">
        <v>47</v>
      </c>
      <c r="H1" s="40" t="s">
        <v>48</v>
      </c>
      <c r="I1" s="40" t="s">
        <v>13</v>
      </c>
      <c r="J1" s="40" t="s">
        <v>49</v>
      </c>
      <c r="K1" s="41" t="s">
        <v>50</v>
      </c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49.95" customHeight="1">
      <c r="A2" s="2">
        <v>1</v>
      </c>
      <c r="B2" s="1" t="s">
        <v>23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7"/>
      <c r="I2" s="9" t="str">
        <f>IF(H2="","",IF(H2=VLOOKUP(A2,Chiave_Risposte!$A$2:$I$101,8,FALSE),"CORRETTA","ERRATA"))</f>
        <v/>
      </c>
      <c r="J2" s="11" t="str">
        <f>IF(H2="","",IF(H2=VLOOKUP(A2,Chiave_Risposte!$A$2:$I$101,8,FALSE),1,0))</f>
        <v/>
      </c>
      <c r="K2" s="3" t="str">
        <f>IF(H2="","Seleziona A/B/C/D",IF(J2=1,"Esatto: "&amp;VLOOKUP(A2,Chiave_Risposte!$A$2:$I$101,9,FALSE),"Rivedi il tema. Corretta: "&amp;VLOOKUP(A2,Chiave_Risposte!$A$2:$I$101,8,FALSE)&amp;" - "&amp;VLOOKUP(A2,Chiave_Risposte!$A$2:$I$101,9,FALSE)))</f>
        <v>Seleziona A/B/C/D</v>
      </c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49.95" customHeight="1">
      <c r="A3" s="2">
        <v>2</v>
      </c>
      <c r="B3" s="1" t="s">
        <v>23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7"/>
      <c r="I3" s="9" t="str">
        <f>IF(H3="","",IF(H3=VLOOKUP(A3,Chiave_Risposte!$A$2:$I$101,8,FALSE),"CORRETTA","ERRATA"))</f>
        <v/>
      </c>
      <c r="J3" s="11" t="str">
        <f>IF(H3="","",IF(H3=VLOOKUP(A3,Chiave_Risposte!$A$2:$I$101,8,FALSE),1,0))</f>
        <v/>
      </c>
      <c r="K3" s="3" t="str">
        <f>IF(H3="","Seleziona A/B/C/D",IF(J3=1,"Esatto: "&amp;VLOOKUP(A3,Chiave_Risposte!$A$2:$I$101,9,FALSE),"Rivedi il tema. Corretta: "&amp;VLOOKUP(A3,Chiave_Risposte!$A$2:$I$101,8,FALSE)&amp;" - "&amp;VLOOKUP(A3,Chiave_Risposte!$A$2:$I$101,9,FALSE)))</f>
        <v>Seleziona A/B/C/D</v>
      </c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49.95" customHeight="1">
      <c r="A4" s="2">
        <v>3</v>
      </c>
      <c r="B4" s="1" t="s">
        <v>23</v>
      </c>
      <c r="C4" s="1" t="s">
        <v>61</v>
      </c>
      <c r="D4" s="1" t="s">
        <v>62</v>
      </c>
      <c r="E4" s="1" t="s">
        <v>63</v>
      </c>
      <c r="F4" s="1" t="s">
        <v>64</v>
      </c>
      <c r="G4" s="1" t="s">
        <v>65</v>
      </c>
      <c r="H4" s="7"/>
      <c r="I4" s="9" t="str">
        <f>IF(H4="","",IF(H4=VLOOKUP(A4,Chiave_Risposte!$A$2:$I$101,8,FALSE),"CORRETTA","ERRATA"))</f>
        <v/>
      </c>
      <c r="J4" s="11" t="str">
        <f>IF(H4="","",IF(H4=VLOOKUP(A4,Chiave_Risposte!$A$2:$I$101,8,FALSE),1,0))</f>
        <v/>
      </c>
      <c r="K4" s="3" t="str">
        <f>IF(H4="","Seleziona A/B/C/D",IF(J4=1,"Esatto: "&amp;VLOOKUP(A4,Chiave_Risposte!$A$2:$I$101,9,FALSE),"Rivedi il tema. Corretta: "&amp;VLOOKUP(A4,Chiave_Risposte!$A$2:$I$101,8,FALSE)&amp;" - "&amp;VLOOKUP(A4,Chiave_Risposte!$A$2:$I$101,9,FALSE)))</f>
        <v>Seleziona A/B/C/D</v>
      </c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49.95" customHeight="1">
      <c r="A5" s="2">
        <v>4</v>
      </c>
      <c r="B5" s="1" t="s">
        <v>23</v>
      </c>
      <c r="C5" s="1" t="s">
        <v>66</v>
      </c>
      <c r="D5" s="1" t="s">
        <v>67</v>
      </c>
      <c r="E5" s="1" t="s">
        <v>68</v>
      </c>
      <c r="F5" s="1" t="s">
        <v>69</v>
      </c>
      <c r="G5" s="1" t="s">
        <v>70</v>
      </c>
      <c r="H5" s="7"/>
      <c r="I5" s="9" t="str">
        <f>IF(H5="","",IF(H5=VLOOKUP(A5,Chiave_Risposte!$A$2:$I$101,8,FALSE),"CORRETTA","ERRATA"))</f>
        <v/>
      </c>
      <c r="J5" s="11" t="str">
        <f>IF(H5="","",IF(H5=VLOOKUP(A5,Chiave_Risposte!$A$2:$I$101,8,FALSE),1,0))</f>
        <v/>
      </c>
      <c r="K5" s="3" t="str">
        <f>IF(H5="","Seleziona A/B/C/D",IF(J5=1,"Esatto: "&amp;VLOOKUP(A5,Chiave_Risposte!$A$2:$I$101,9,FALSE),"Rivedi il tema. Corretta: "&amp;VLOOKUP(A5,Chiave_Risposte!$A$2:$I$101,8,FALSE)&amp;" - "&amp;VLOOKUP(A5,Chiave_Risposte!$A$2:$I$101,9,FALSE)))</f>
        <v>Seleziona A/B/C/D</v>
      </c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49.95" customHeight="1">
      <c r="A6" s="2">
        <v>5</v>
      </c>
      <c r="B6" s="1" t="s">
        <v>23</v>
      </c>
      <c r="C6" s="1" t="s">
        <v>71</v>
      </c>
      <c r="D6" s="1" t="s">
        <v>72</v>
      </c>
      <c r="E6" s="1" t="s">
        <v>73</v>
      </c>
      <c r="F6" s="1" t="s">
        <v>74</v>
      </c>
      <c r="G6" s="1" t="s">
        <v>75</v>
      </c>
      <c r="H6" s="7"/>
      <c r="I6" s="9" t="str">
        <f>IF(H6="","",IF(H6=VLOOKUP(A6,Chiave_Risposte!$A$2:$I$101,8,FALSE),"CORRETTA","ERRATA"))</f>
        <v/>
      </c>
      <c r="J6" s="11" t="str">
        <f>IF(H6="","",IF(H6=VLOOKUP(A6,Chiave_Risposte!$A$2:$I$101,8,FALSE),1,0))</f>
        <v/>
      </c>
      <c r="K6" s="3" t="str">
        <f>IF(H6="","Seleziona A/B/C/D",IF(J6=1,"Esatto: "&amp;VLOOKUP(A6,Chiave_Risposte!$A$2:$I$101,9,FALSE),"Rivedi il tema. Corretta: "&amp;VLOOKUP(A6,Chiave_Risposte!$A$2:$I$101,8,FALSE)&amp;" - "&amp;VLOOKUP(A6,Chiave_Risposte!$A$2:$I$101,9,FALSE)))</f>
        <v>Seleziona A/B/C/D</v>
      </c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49.95" customHeight="1">
      <c r="A7" s="2">
        <v>6</v>
      </c>
      <c r="B7" s="1" t="s">
        <v>23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80</v>
      </c>
      <c r="H7" s="7"/>
      <c r="I7" s="9" t="str">
        <f>IF(H7="","",IF(H7=VLOOKUP(A7,Chiave_Risposte!$A$2:$I$101,8,FALSE),"CORRETTA","ERRATA"))</f>
        <v/>
      </c>
      <c r="J7" s="11" t="str">
        <f>IF(H7="","",IF(H7=VLOOKUP(A7,Chiave_Risposte!$A$2:$I$101,8,FALSE),1,0))</f>
        <v/>
      </c>
      <c r="K7" s="3" t="str">
        <f>IF(H7="","Seleziona A/B/C/D",IF(J7=1,"Esatto: "&amp;VLOOKUP(A7,Chiave_Risposte!$A$2:$I$101,9,FALSE),"Rivedi il tema. Corretta: "&amp;VLOOKUP(A7,Chiave_Risposte!$A$2:$I$101,8,FALSE)&amp;" - "&amp;VLOOKUP(A7,Chiave_Risposte!$A$2:$I$101,9,FALSE)))</f>
        <v>Seleziona A/B/C/D</v>
      </c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49.95" customHeight="1">
      <c r="A8" s="2">
        <v>7</v>
      </c>
      <c r="B8" s="1" t="s">
        <v>23</v>
      </c>
      <c r="C8" s="1" t="s">
        <v>81</v>
      </c>
      <c r="D8" s="1" t="s">
        <v>82</v>
      </c>
      <c r="E8" s="1" t="s">
        <v>83</v>
      </c>
      <c r="F8" s="1" t="s">
        <v>84</v>
      </c>
      <c r="G8" s="1" t="s">
        <v>85</v>
      </c>
      <c r="H8" s="7"/>
      <c r="I8" s="9" t="str">
        <f>IF(H8="","",IF(H8=VLOOKUP(A8,Chiave_Risposte!$A$2:$I$101,8,FALSE),"CORRETTA","ERRATA"))</f>
        <v/>
      </c>
      <c r="J8" s="11" t="str">
        <f>IF(H8="","",IF(H8=VLOOKUP(A8,Chiave_Risposte!$A$2:$I$101,8,FALSE),1,0))</f>
        <v/>
      </c>
      <c r="K8" s="3" t="str">
        <f>IF(H8="","Seleziona A/B/C/D",IF(J8=1,"Esatto: "&amp;VLOOKUP(A8,Chiave_Risposte!$A$2:$I$101,9,FALSE),"Rivedi il tema. Corretta: "&amp;VLOOKUP(A8,Chiave_Risposte!$A$2:$I$101,8,FALSE)&amp;" - "&amp;VLOOKUP(A8,Chiave_Risposte!$A$2:$I$101,9,FALSE)))</f>
        <v>Seleziona A/B/C/D</v>
      </c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49.95" customHeight="1">
      <c r="A9" s="2">
        <v>8</v>
      </c>
      <c r="B9" s="1" t="s">
        <v>23</v>
      </c>
      <c r="C9" s="1" t="s">
        <v>86</v>
      </c>
      <c r="D9" s="1" t="s">
        <v>87</v>
      </c>
      <c r="E9" s="1" t="s">
        <v>88</v>
      </c>
      <c r="F9" s="1" t="s">
        <v>89</v>
      </c>
      <c r="G9" s="1" t="s">
        <v>90</v>
      </c>
      <c r="H9" s="7"/>
      <c r="I9" s="9" t="str">
        <f>IF(H9="","",IF(H9=VLOOKUP(A9,Chiave_Risposte!$A$2:$I$101,8,FALSE),"CORRETTA","ERRATA"))</f>
        <v/>
      </c>
      <c r="J9" s="11" t="str">
        <f>IF(H9="","",IF(H9=VLOOKUP(A9,Chiave_Risposte!$A$2:$I$101,8,FALSE),1,0))</f>
        <v/>
      </c>
      <c r="K9" s="3" t="str">
        <f>IF(H9="","Seleziona A/B/C/D",IF(J9=1,"Esatto: "&amp;VLOOKUP(A9,Chiave_Risposte!$A$2:$I$101,9,FALSE),"Rivedi il tema. Corretta: "&amp;VLOOKUP(A9,Chiave_Risposte!$A$2:$I$101,8,FALSE)&amp;" - "&amp;VLOOKUP(A9,Chiave_Risposte!$A$2:$I$101,9,FALSE)))</f>
        <v>Seleziona A/B/C/D</v>
      </c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49.95" customHeight="1">
      <c r="A10" s="2">
        <v>9</v>
      </c>
      <c r="B10" s="1" t="s">
        <v>23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95</v>
      </c>
      <c r="H10" s="7"/>
      <c r="I10" s="9" t="str">
        <f>IF(H10="","",IF(H10=VLOOKUP(A10,Chiave_Risposte!$A$2:$I$101,8,FALSE),"CORRETTA","ERRATA"))</f>
        <v/>
      </c>
      <c r="J10" s="11" t="str">
        <f>IF(H10="","",IF(H10=VLOOKUP(A10,Chiave_Risposte!$A$2:$I$101,8,FALSE),1,0))</f>
        <v/>
      </c>
      <c r="K10" s="3" t="str">
        <f>IF(H10="","Seleziona A/B/C/D",IF(J10=1,"Esatto: "&amp;VLOOKUP(A10,Chiave_Risposte!$A$2:$I$101,9,FALSE),"Rivedi il tema. Corretta: "&amp;VLOOKUP(A10,Chiave_Risposte!$A$2:$I$101,8,FALSE)&amp;" - "&amp;VLOOKUP(A10,Chiave_Risposte!$A$2:$I$101,9,FALSE)))</f>
        <v>Seleziona A/B/C/D</v>
      </c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49.95" customHeight="1">
      <c r="A11" s="2">
        <v>10</v>
      </c>
      <c r="B11" s="1" t="s">
        <v>23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7"/>
      <c r="I11" s="9" t="str">
        <f>IF(H11="","",IF(H11=VLOOKUP(A11,Chiave_Risposte!$A$2:$I$101,8,FALSE),"CORRETTA","ERRATA"))</f>
        <v/>
      </c>
      <c r="J11" s="11" t="str">
        <f>IF(H11="","",IF(H11=VLOOKUP(A11,Chiave_Risposte!$A$2:$I$101,8,FALSE),1,0))</f>
        <v/>
      </c>
      <c r="K11" s="3" t="str">
        <f>IF(H11="","Seleziona A/B/C/D",IF(J11=1,"Esatto: "&amp;VLOOKUP(A11,Chiave_Risposte!$A$2:$I$101,9,FALSE),"Rivedi il tema. Corretta: "&amp;VLOOKUP(A11,Chiave_Risposte!$A$2:$I$101,8,FALSE)&amp;" - "&amp;VLOOKUP(A11,Chiave_Risposte!$A$2:$I$101,9,FALSE)))</f>
        <v>Seleziona A/B/C/D</v>
      </c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49.95" customHeight="1">
      <c r="A12" s="2">
        <v>11</v>
      </c>
      <c r="B12" s="1" t="s">
        <v>25</v>
      </c>
      <c r="C12" s="1" t="s">
        <v>101</v>
      </c>
      <c r="D12" s="1" t="s">
        <v>102</v>
      </c>
      <c r="E12" s="1" t="s">
        <v>103</v>
      </c>
      <c r="F12" s="1" t="s">
        <v>104</v>
      </c>
      <c r="G12" s="1" t="s">
        <v>105</v>
      </c>
      <c r="H12" s="7"/>
      <c r="I12" s="9" t="str">
        <f>IF(H12="","",IF(H12=VLOOKUP(A12,Chiave_Risposte!$A$2:$I$101,8,FALSE),"CORRETTA","ERRATA"))</f>
        <v/>
      </c>
      <c r="J12" s="11" t="str">
        <f>IF(H12="","",IF(H12=VLOOKUP(A12,Chiave_Risposte!$A$2:$I$101,8,FALSE),1,0))</f>
        <v/>
      </c>
      <c r="K12" s="3" t="str">
        <f>IF(H12="","Seleziona A/B/C/D",IF(J12=1,"Esatto: "&amp;VLOOKUP(A12,Chiave_Risposte!$A$2:$I$101,9,FALSE),"Rivedi il tema. Corretta: "&amp;VLOOKUP(A12,Chiave_Risposte!$A$2:$I$101,8,FALSE)&amp;" - "&amp;VLOOKUP(A12,Chiave_Risposte!$A$2:$I$101,9,FALSE)))</f>
        <v>Seleziona A/B/C/D</v>
      </c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49.95" customHeight="1">
      <c r="A13" s="2">
        <v>12</v>
      </c>
      <c r="B13" s="1" t="s">
        <v>25</v>
      </c>
      <c r="C13" s="1" t="s">
        <v>106</v>
      </c>
      <c r="D13" s="1" t="s">
        <v>107</v>
      </c>
      <c r="E13" s="1" t="s">
        <v>108</v>
      </c>
      <c r="F13" s="1" t="s">
        <v>109</v>
      </c>
      <c r="G13" s="1" t="s">
        <v>110</v>
      </c>
      <c r="H13" s="7"/>
      <c r="I13" s="9" t="str">
        <f>IF(H13="","",IF(H13=VLOOKUP(A13,Chiave_Risposte!$A$2:$I$101,8,FALSE),"CORRETTA","ERRATA"))</f>
        <v/>
      </c>
      <c r="J13" s="11" t="str">
        <f>IF(H13="","",IF(H13=VLOOKUP(A13,Chiave_Risposte!$A$2:$I$101,8,FALSE),1,0))</f>
        <v/>
      </c>
      <c r="K13" s="3" t="str">
        <f>IF(H13="","Seleziona A/B/C/D",IF(J13=1,"Esatto: "&amp;VLOOKUP(A13,Chiave_Risposte!$A$2:$I$101,9,FALSE),"Rivedi il tema. Corretta: "&amp;VLOOKUP(A13,Chiave_Risposte!$A$2:$I$101,8,FALSE)&amp;" - "&amp;VLOOKUP(A13,Chiave_Risposte!$A$2:$I$101,9,FALSE)))</f>
        <v>Seleziona A/B/C/D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49.95" customHeight="1">
      <c r="A14" s="2">
        <v>13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7"/>
      <c r="I14" s="9" t="str">
        <f>IF(H14="","",IF(H14=VLOOKUP(A14,Chiave_Risposte!$A$2:$I$101,8,FALSE),"CORRETTA","ERRATA"))</f>
        <v/>
      </c>
      <c r="J14" s="11" t="str">
        <f>IF(H14="","",IF(H14=VLOOKUP(A14,Chiave_Risposte!$A$2:$I$101,8,FALSE),1,0))</f>
        <v/>
      </c>
      <c r="K14" s="3" t="str">
        <f>IF(H14="","Seleziona A/B/C/D",IF(J14=1,"Esatto: "&amp;VLOOKUP(A14,Chiave_Risposte!$A$2:$I$101,9,FALSE),"Rivedi il tema. Corretta: "&amp;VLOOKUP(A14,Chiave_Risposte!$A$2:$I$101,8,FALSE)&amp;" - "&amp;VLOOKUP(A14,Chiave_Risposte!$A$2:$I$101,9,FALSE)))</f>
        <v>Seleziona A/B/C/D</v>
      </c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49.95" customHeight="1">
      <c r="A15" s="2">
        <v>14</v>
      </c>
      <c r="B15" s="1" t="s">
        <v>25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7"/>
      <c r="I15" s="9" t="str">
        <f>IF(H15="","",IF(H15=VLOOKUP(A15,Chiave_Risposte!$A$2:$I$101,8,FALSE),"CORRETTA","ERRATA"))</f>
        <v/>
      </c>
      <c r="J15" s="11" t="str">
        <f>IF(H15="","",IF(H15=VLOOKUP(A15,Chiave_Risposte!$A$2:$I$101,8,FALSE),1,0))</f>
        <v/>
      </c>
      <c r="K15" s="3" t="str">
        <f>IF(H15="","Seleziona A/B/C/D",IF(J15=1,"Esatto: "&amp;VLOOKUP(A15,Chiave_Risposte!$A$2:$I$101,9,FALSE),"Rivedi il tema. Corretta: "&amp;VLOOKUP(A15,Chiave_Risposte!$A$2:$I$101,8,FALSE)&amp;" - "&amp;VLOOKUP(A15,Chiave_Risposte!$A$2:$I$101,9,FALSE)))</f>
        <v>Seleziona A/B/C/D</v>
      </c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49.95" customHeight="1">
      <c r="A16" s="2">
        <v>15</v>
      </c>
      <c r="B16" s="1" t="s">
        <v>25</v>
      </c>
      <c r="C16" s="1" t="s">
        <v>121</v>
      </c>
      <c r="D16" s="1" t="s">
        <v>118</v>
      </c>
      <c r="E16" s="1" t="s">
        <v>117</v>
      </c>
      <c r="F16" s="1" t="s">
        <v>122</v>
      </c>
      <c r="G16" s="1" t="s">
        <v>123</v>
      </c>
      <c r="H16" s="7"/>
      <c r="I16" s="9" t="str">
        <f>IF(H16="","",IF(H16=VLOOKUP(A16,Chiave_Risposte!$A$2:$I$101,8,FALSE),"CORRETTA","ERRATA"))</f>
        <v/>
      </c>
      <c r="J16" s="11" t="str">
        <f>IF(H16="","",IF(H16=VLOOKUP(A16,Chiave_Risposte!$A$2:$I$101,8,FALSE),1,0))</f>
        <v/>
      </c>
      <c r="K16" s="3" t="str">
        <f>IF(H16="","Seleziona A/B/C/D",IF(J16=1,"Esatto: "&amp;VLOOKUP(A16,Chiave_Risposte!$A$2:$I$101,9,FALSE),"Rivedi il tema. Corretta: "&amp;VLOOKUP(A16,Chiave_Risposte!$A$2:$I$101,8,FALSE)&amp;" - "&amp;VLOOKUP(A16,Chiave_Risposte!$A$2:$I$101,9,FALSE)))</f>
        <v>Seleziona A/B/C/D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49.95" customHeight="1">
      <c r="A17" s="2">
        <v>16</v>
      </c>
      <c r="B17" s="1" t="s">
        <v>25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128</v>
      </c>
      <c r="H17" s="7"/>
      <c r="I17" s="9" t="str">
        <f>IF(H17="","",IF(H17=VLOOKUP(A17,Chiave_Risposte!$A$2:$I$101,8,FALSE),"CORRETTA","ERRATA"))</f>
        <v/>
      </c>
      <c r="J17" s="11" t="str">
        <f>IF(H17="","",IF(H17=VLOOKUP(A17,Chiave_Risposte!$A$2:$I$101,8,FALSE),1,0))</f>
        <v/>
      </c>
      <c r="K17" s="3" t="str">
        <f>IF(H17="","Seleziona A/B/C/D",IF(J17=1,"Esatto: "&amp;VLOOKUP(A17,Chiave_Risposte!$A$2:$I$101,9,FALSE),"Rivedi il tema. Corretta: "&amp;VLOOKUP(A17,Chiave_Risposte!$A$2:$I$101,8,FALSE)&amp;" - "&amp;VLOOKUP(A17,Chiave_Risposte!$A$2:$I$101,9,FALSE)))</f>
        <v>Seleziona A/B/C/D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49.95" customHeight="1">
      <c r="A18" s="2">
        <v>17</v>
      </c>
      <c r="B18" s="1" t="s">
        <v>25</v>
      </c>
      <c r="C18" s="1" t="s">
        <v>129</v>
      </c>
      <c r="D18" s="1" t="s">
        <v>130</v>
      </c>
      <c r="E18" s="1" t="s">
        <v>131</v>
      </c>
      <c r="F18" s="1" t="s">
        <v>132</v>
      </c>
      <c r="G18" s="1" t="s">
        <v>133</v>
      </c>
      <c r="H18" s="7"/>
      <c r="I18" s="9" t="str">
        <f>IF(H18="","",IF(H18=VLOOKUP(A18,Chiave_Risposte!$A$2:$I$101,8,FALSE),"CORRETTA","ERRATA"))</f>
        <v/>
      </c>
      <c r="J18" s="11" t="str">
        <f>IF(H18="","",IF(H18=VLOOKUP(A18,Chiave_Risposte!$A$2:$I$101,8,FALSE),1,0))</f>
        <v/>
      </c>
      <c r="K18" s="3" t="str">
        <f>IF(H18="","Seleziona A/B/C/D",IF(J18=1,"Esatto: "&amp;VLOOKUP(A18,Chiave_Risposte!$A$2:$I$101,9,FALSE),"Rivedi il tema. Corretta: "&amp;VLOOKUP(A18,Chiave_Risposte!$A$2:$I$101,8,FALSE)&amp;" - "&amp;VLOOKUP(A18,Chiave_Risposte!$A$2:$I$101,9,FALSE)))</f>
        <v>Seleziona A/B/C/D</v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49.95" customHeight="1">
      <c r="A19" s="2">
        <v>18</v>
      </c>
      <c r="B19" s="1" t="s">
        <v>25</v>
      </c>
      <c r="C19" s="1" t="s">
        <v>134</v>
      </c>
      <c r="D19" s="1" t="s">
        <v>135</v>
      </c>
      <c r="E19" s="1" t="s">
        <v>136</v>
      </c>
      <c r="F19" s="1" t="s">
        <v>137</v>
      </c>
      <c r="G19" s="1" t="s">
        <v>138</v>
      </c>
      <c r="H19" s="7"/>
      <c r="I19" s="9" t="str">
        <f>IF(H19="","",IF(H19=VLOOKUP(A19,Chiave_Risposte!$A$2:$I$101,8,FALSE),"CORRETTA","ERRATA"))</f>
        <v/>
      </c>
      <c r="J19" s="11" t="str">
        <f>IF(H19="","",IF(H19=VLOOKUP(A19,Chiave_Risposte!$A$2:$I$101,8,FALSE),1,0))</f>
        <v/>
      </c>
      <c r="K19" s="3" t="str">
        <f>IF(H19="","Seleziona A/B/C/D",IF(J19=1,"Esatto: "&amp;VLOOKUP(A19,Chiave_Risposte!$A$2:$I$101,9,FALSE),"Rivedi il tema. Corretta: "&amp;VLOOKUP(A19,Chiave_Risposte!$A$2:$I$101,8,FALSE)&amp;" - "&amp;VLOOKUP(A19,Chiave_Risposte!$A$2:$I$101,9,FALSE)))</f>
        <v>Seleziona A/B/C/D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49.95" customHeight="1">
      <c r="A20" s="2">
        <v>19</v>
      </c>
      <c r="B20" s="1" t="s">
        <v>25</v>
      </c>
      <c r="C20" s="1" t="s">
        <v>139</v>
      </c>
      <c r="D20" s="1" t="s">
        <v>140</v>
      </c>
      <c r="E20" s="1" t="s">
        <v>141</v>
      </c>
      <c r="F20" s="1" t="s">
        <v>142</v>
      </c>
      <c r="G20" s="1" t="s">
        <v>143</v>
      </c>
      <c r="H20" s="7"/>
      <c r="I20" s="9" t="str">
        <f>IF(H20="","",IF(H20=VLOOKUP(A20,Chiave_Risposte!$A$2:$I$101,8,FALSE),"CORRETTA","ERRATA"))</f>
        <v/>
      </c>
      <c r="J20" s="11" t="str">
        <f>IF(H20="","",IF(H20=VLOOKUP(A20,Chiave_Risposte!$A$2:$I$101,8,FALSE),1,0))</f>
        <v/>
      </c>
      <c r="K20" s="3" t="str">
        <f>IF(H20="","Seleziona A/B/C/D",IF(J20=1,"Esatto: "&amp;VLOOKUP(A20,Chiave_Risposte!$A$2:$I$101,9,FALSE),"Rivedi il tema. Corretta: "&amp;VLOOKUP(A20,Chiave_Risposte!$A$2:$I$101,8,FALSE)&amp;" - "&amp;VLOOKUP(A20,Chiave_Risposte!$A$2:$I$101,9,FALSE)))</f>
        <v>Seleziona A/B/C/D</v>
      </c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49.95" customHeight="1">
      <c r="A21" s="2">
        <v>20</v>
      </c>
      <c r="B21" s="1" t="s">
        <v>25</v>
      </c>
      <c r="C21" s="1" t="s">
        <v>144</v>
      </c>
      <c r="D21" s="1" t="s">
        <v>145</v>
      </c>
      <c r="E21" s="1" t="s">
        <v>146</v>
      </c>
      <c r="F21" s="1" t="s">
        <v>147</v>
      </c>
      <c r="G21" s="1" t="s">
        <v>148</v>
      </c>
      <c r="H21" s="7"/>
      <c r="I21" s="9" t="str">
        <f>IF(H21="","",IF(H21=VLOOKUP(A21,Chiave_Risposte!$A$2:$I$101,8,FALSE),"CORRETTA","ERRATA"))</f>
        <v/>
      </c>
      <c r="J21" s="11" t="str">
        <f>IF(H21="","",IF(H21=VLOOKUP(A21,Chiave_Risposte!$A$2:$I$101,8,FALSE),1,0))</f>
        <v/>
      </c>
      <c r="K21" s="3" t="str">
        <f>IF(H21="","Seleziona A/B/C/D",IF(J21=1,"Esatto: "&amp;VLOOKUP(A21,Chiave_Risposte!$A$2:$I$101,9,FALSE),"Rivedi il tema. Corretta: "&amp;VLOOKUP(A21,Chiave_Risposte!$A$2:$I$101,8,FALSE)&amp;" - "&amp;VLOOKUP(A21,Chiave_Risposte!$A$2:$I$101,9,FALSE)))</f>
        <v>Seleziona A/B/C/D</v>
      </c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49.95" customHeight="1">
      <c r="A22" s="2">
        <v>21</v>
      </c>
      <c r="B22" s="1" t="s">
        <v>27</v>
      </c>
      <c r="C22" s="1" t="s">
        <v>149</v>
      </c>
      <c r="D22" s="1" t="s">
        <v>150</v>
      </c>
      <c r="E22" s="1" t="s">
        <v>151</v>
      </c>
      <c r="F22" s="1" t="s">
        <v>152</v>
      </c>
      <c r="G22" s="1" t="s">
        <v>153</v>
      </c>
      <c r="H22" s="7"/>
      <c r="I22" s="9" t="str">
        <f>IF(H22="","",IF(H22=VLOOKUP(A22,Chiave_Risposte!$A$2:$I$101,8,FALSE),"CORRETTA","ERRATA"))</f>
        <v/>
      </c>
      <c r="J22" s="11" t="str">
        <f>IF(H22="","",IF(H22=VLOOKUP(A22,Chiave_Risposte!$A$2:$I$101,8,FALSE),1,0))</f>
        <v/>
      </c>
      <c r="K22" s="3" t="str">
        <f>IF(H22="","Seleziona A/B/C/D",IF(J22=1,"Esatto: "&amp;VLOOKUP(A22,Chiave_Risposte!$A$2:$I$101,9,FALSE),"Rivedi il tema. Corretta: "&amp;VLOOKUP(A22,Chiave_Risposte!$A$2:$I$101,8,FALSE)&amp;" - "&amp;VLOOKUP(A22,Chiave_Risposte!$A$2:$I$101,9,FALSE)))</f>
        <v>Seleziona A/B/C/D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49.95" customHeight="1">
      <c r="A23" s="2">
        <v>22</v>
      </c>
      <c r="B23" s="1" t="s">
        <v>27</v>
      </c>
      <c r="C23" s="1" t="s">
        <v>154</v>
      </c>
      <c r="D23" s="1" t="s">
        <v>155</v>
      </c>
      <c r="E23" s="1" t="s">
        <v>156</v>
      </c>
      <c r="F23" s="1" t="s">
        <v>157</v>
      </c>
      <c r="G23" s="1" t="s">
        <v>158</v>
      </c>
      <c r="H23" s="7"/>
      <c r="I23" s="9" t="str">
        <f>IF(H23="","",IF(H23=VLOOKUP(A23,Chiave_Risposte!$A$2:$I$101,8,FALSE),"CORRETTA","ERRATA"))</f>
        <v/>
      </c>
      <c r="J23" s="11" t="str">
        <f>IF(H23="","",IF(H23=VLOOKUP(A23,Chiave_Risposte!$A$2:$I$101,8,FALSE),1,0))</f>
        <v/>
      </c>
      <c r="K23" s="3" t="str">
        <f>IF(H23="","Seleziona A/B/C/D",IF(J23=1,"Esatto: "&amp;VLOOKUP(A23,Chiave_Risposte!$A$2:$I$101,9,FALSE),"Rivedi il tema. Corretta: "&amp;VLOOKUP(A23,Chiave_Risposte!$A$2:$I$101,8,FALSE)&amp;" - "&amp;VLOOKUP(A23,Chiave_Risposte!$A$2:$I$101,9,FALSE)))</f>
        <v>Seleziona A/B/C/D</v>
      </c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49.95" customHeight="1">
      <c r="A24" s="2">
        <v>23</v>
      </c>
      <c r="B24" s="1" t="s">
        <v>27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163</v>
      </c>
      <c r="H24" s="7"/>
      <c r="I24" s="9" t="str">
        <f>IF(H24="","",IF(H24=VLOOKUP(A24,Chiave_Risposte!$A$2:$I$101,8,FALSE),"CORRETTA","ERRATA"))</f>
        <v/>
      </c>
      <c r="J24" s="11" t="str">
        <f>IF(H24="","",IF(H24=VLOOKUP(A24,Chiave_Risposte!$A$2:$I$101,8,FALSE),1,0))</f>
        <v/>
      </c>
      <c r="K24" s="3" t="str">
        <f>IF(H24="","Seleziona A/B/C/D",IF(J24=1,"Esatto: "&amp;VLOOKUP(A24,Chiave_Risposte!$A$2:$I$101,9,FALSE),"Rivedi il tema. Corretta: "&amp;VLOOKUP(A24,Chiave_Risposte!$A$2:$I$101,8,FALSE)&amp;" - "&amp;VLOOKUP(A24,Chiave_Risposte!$A$2:$I$101,9,FALSE)))</f>
        <v>Seleziona A/B/C/D</v>
      </c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49.95" customHeight="1">
      <c r="A25" s="2">
        <v>24</v>
      </c>
      <c r="B25" s="1" t="s">
        <v>27</v>
      </c>
      <c r="C25" s="1" t="s">
        <v>164</v>
      </c>
      <c r="D25" s="1" t="s">
        <v>165</v>
      </c>
      <c r="E25" s="1" t="s">
        <v>166</v>
      </c>
      <c r="F25" s="1" t="s">
        <v>167</v>
      </c>
      <c r="G25" s="1" t="s">
        <v>168</v>
      </c>
      <c r="H25" s="7"/>
      <c r="I25" s="9" t="str">
        <f>IF(H25="","",IF(H25=VLOOKUP(A25,Chiave_Risposte!$A$2:$I$101,8,FALSE),"CORRETTA","ERRATA"))</f>
        <v/>
      </c>
      <c r="J25" s="11" t="str">
        <f>IF(H25="","",IF(H25=VLOOKUP(A25,Chiave_Risposte!$A$2:$I$101,8,FALSE),1,0))</f>
        <v/>
      </c>
      <c r="K25" s="3" t="str">
        <f>IF(H25="","Seleziona A/B/C/D",IF(J25=1,"Esatto: "&amp;VLOOKUP(A25,Chiave_Risposte!$A$2:$I$101,9,FALSE),"Rivedi il tema. Corretta: "&amp;VLOOKUP(A25,Chiave_Risposte!$A$2:$I$101,8,FALSE)&amp;" - "&amp;VLOOKUP(A25,Chiave_Risposte!$A$2:$I$101,9,FALSE)))</f>
        <v>Seleziona A/B/C/D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49.95" customHeight="1">
      <c r="A26" s="2">
        <v>25</v>
      </c>
      <c r="B26" s="1" t="s">
        <v>27</v>
      </c>
      <c r="C26" s="1" t="s">
        <v>169</v>
      </c>
      <c r="D26" s="1" t="s">
        <v>170</v>
      </c>
      <c r="E26" s="1" t="s">
        <v>171</v>
      </c>
      <c r="F26" s="1" t="s">
        <v>172</v>
      </c>
      <c r="G26" s="1" t="s">
        <v>173</v>
      </c>
      <c r="H26" s="7"/>
      <c r="I26" s="9" t="str">
        <f>IF(H26="","",IF(H26=VLOOKUP(A26,Chiave_Risposte!$A$2:$I$101,8,FALSE),"CORRETTA","ERRATA"))</f>
        <v/>
      </c>
      <c r="J26" s="11" t="str">
        <f>IF(H26="","",IF(H26=VLOOKUP(A26,Chiave_Risposte!$A$2:$I$101,8,FALSE),1,0))</f>
        <v/>
      </c>
      <c r="K26" s="3" t="str">
        <f>IF(H26="","Seleziona A/B/C/D",IF(J26=1,"Esatto: "&amp;VLOOKUP(A26,Chiave_Risposte!$A$2:$I$101,9,FALSE),"Rivedi il tema. Corretta: "&amp;VLOOKUP(A26,Chiave_Risposte!$A$2:$I$101,8,FALSE)&amp;" - "&amp;VLOOKUP(A26,Chiave_Risposte!$A$2:$I$101,9,FALSE)))</f>
        <v>Seleziona A/B/C/D</v>
      </c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49.95" customHeight="1">
      <c r="A27" s="2">
        <v>26</v>
      </c>
      <c r="B27" s="1" t="s">
        <v>27</v>
      </c>
      <c r="C27" s="1" t="s">
        <v>174</v>
      </c>
      <c r="D27" s="1" t="s">
        <v>175</v>
      </c>
      <c r="E27" s="1" t="s">
        <v>176</v>
      </c>
      <c r="F27" s="1" t="s">
        <v>177</v>
      </c>
      <c r="G27" s="1" t="s">
        <v>178</v>
      </c>
      <c r="H27" s="7"/>
      <c r="I27" s="9" t="str">
        <f>IF(H27="","",IF(H27=VLOOKUP(A27,Chiave_Risposte!$A$2:$I$101,8,FALSE),"CORRETTA","ERRATA"))</f>
        <v/>
      </c>
      <c r="J27" s="11" t="str">
        <f>IF(H27="","",IF(H27=VLOOKUP(A27,Chiave_Risposte!$A$2:$I$101,8,FALSE),1,0))</f>
        <v/>
      </c>
      <c r="K27" s="3" t="str">
        <f>IF(H27="","Seleziona A/B/C/D",IF(J27=1,"Esatto: "&amp;VLOOKUP(A27,Chiave_Risposte!$A$2:$I$101,9,FALSE),"Rivedi il tema. Corretta: "&amp;VLOOKUP(A27,Chiave_Risposte!$A$2:$I$101,8,FALSE)&amp;" - "&amp;VLOOKUP(A27,Chiave_Risposte!$A$2:$I$101,9,FALSE)))</f>
        <v>Seleziona A/B/C/D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49.95" customHeight="1">
      <c r="A28" s="2">
        <v>27</v>
      </c>
      <c r="B28" s="1" t="s">
        <v>27</v>
      </c>
      <c r="C28" s="1" t="s">
        <v>179</v>
      </c>
      <c r="D28" s="1" t="s">
        <v>180</v>
      </c>
      <c r="E28" s="1" t="s">
        <v>181</v>
      </c>
      <c r="F28" s="1" t="s">
        <v>182</v>
      </c>
      <c r="G28" s="1" t="s">
        <v>183</v>
      </c>
      <c r="H28" s="7"/>
      <c r="I28" s="9" t="str">
        <f>IF(H28="","",IF(H28=VLOOKUP(A28,Chiave_Risposte!$A$2:$I$101,8,FALSE),"CORRETTA","ERRATA"))</f>
        <v/>
      </c>
      <c r="J28" s="11" t="str">
        <f>IF(H28="","",IF(H28=VLOOKUP(A28,Chiave_Risposte!$A$2:$I$101,8,FALSE),1,0))</f>
        <v/>
      </c>
      <c r="K28" s="3" t="str">
        <f>IF(H28="","Seleziona A/B/C/D",IF(J28=1,"Esatto: "&amp;VLOOKUP(A28,Chiave_Risposte!$A$2:$I$101,9,FALSE),"Rivedi il tema. Corretta: "&amp;VLOOKUP(A28,Chiave_Risposte!$A$2:$I$101,8,FALSE)&amp;" - "&amp;VLOOKUP(A28,Chiave_Risposte!$A$2:$I$101,9,FALSE)))</f>
        <v>Seleziona A/B/C/D</v>
      </c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49.95" customHeight="1">
      <c r="A29" s="2">
        <v>28</v>
      </c>
      <c r="B29" s="1" t="s">
        <v>27</v>
      </c>
      <c r="C29" s="1" t="s">
        <v>184</v>
      </c>
      <c r="D29" s="1" t="s">
        <v>185</v>
      </c>
      <c r="E29" s="1" t="s">
        <v>186</v>
      </c>
      <c r="F29" s="1" t="s">
        <v>187</v>
      </c>
      <c r="G29" s="1" t="s">
        <v>188</v>
      </c>
      <c r="H29" s="7"/>
      <c r="I29" s="9" t="str">
        <f>IF(H29="","",IF(H29=VLOOKUP(A29,Chiave_Risposte!$A$2:$I$101,8,FALSE),"CORRETTA","ERRATA"))</f>
        <v/>
      </c>
      <c r="J29" s="11" t="str">
        <f>IF(H29="","",IF(H29=VLOOKUP(A29,Chiave_Risposte!$A$2:$I$101,8,FALSE),1,0))</f>
        <v/>
      </c>
      <c r="K29" s="3" t="str">
        <f>IF(H29="","Seleziona A/B/C/D",IF(J29=1,"Esatto: "&amp;VLOOKUP(A29,Chiave_Risposte!$A$2:$I$101,9,FALSE),"Rivedi il tema. Corretta: "&amp;VLOOKUP(A29,Chiave_Risposte!$A$2:$I$101,8,FALSE)&amp;" - "&amp;VLOOKUP(A29,Chiave_Risposte!$A$2:$I$101,9,FALSE)))</f>
        <v>Seleziona A/B/C/D</v>
      </c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49.95" customHeight="1">
      <c r="A30" s="2">
        <v>29</v>
      </c>
      <c r="B30" s="1" t="s">
        <v>27</v>
      </c>
      <c r="C30" s="1" t="s">
        <v>189</v>
      </c>
      <c r="D30" s="1" t="s">
        <v>190</v>
      </c>
      <c r="E30" s="1" t="s">
        <v>191</v>
      </c>
      <c r="F30" s="1" t="s">
        <v>192</v>
      </c>
      <c r="G30" s="1" t="s">
        <v>193</v>
      </c>
      <c r="H30" s="7"/>
      <c r="I30" s="9" t="str">
        <f>IF(H30="","",IF(H30=VLOOKUP(A30,Chiave_Risposte!$A$2:$I$101,8,FALSE),"CORRETTA","ERRATA"))</f>
        <v/>
      </c>
      <c r="J30" s="11" t="str">
        <f>IF(H30="","",IF(H30=VLOOKUP(A30,Chiave_Risposte!$A$2:$I$101,8,FALSE),1,0))</f>
        <v/>
      </c>
      <c r="K30" s="3" t="str">
        <f>IF(H30="","Seleziona A/B/C/D",IF(J30=1,"Esatto: "&amp;VLOOKUP(A30,Chiave_Risposte!$A$2:$I$101,9,FALSE),"Rivedi il tema. Corretta: "&amp;VLOOKUP(A30,Chiave_Risposte!$A$2:$I$101,8,FALSE)&amp;" - "&amp;VLOOKUP(A30,Chiave_Risposte!$A$2:$I$101,9,FALSE)))</f>
        <v>Seleziona A/B/C/D</v>
      </c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49.95" customHeight="1">
      <c r="A31" s="2">
        <v>30</v>
      </c>
      <c r="B31" s="1" t="s">
        <v>27</v>
      </c>
      <c r="C31" s="1" t="s">
        <v>194</v>
      </c>
      <c r="D31" s="1" t="s">
        <v>195</v>
      </c>
      <c r="E31" s="1" t="s">
        <v>196</v>
      </c>
      <c r="F31" s="1" t="s">
        <v>197</v>
      </c>
      <c r="G31" s="1" t="s">
        <v>198</v>
      </c>
      <c r="H31" s="7"/>
      <c r="I31" s="9" t="str">
        <f>IF(H31="","",IF(H31=VLOOKUP(A31,Chiave_Risposte!$A$2:$I$101,8,FALSE),"CORRETTA","ERRATA"))</f>
        <v/>
      </c>
      <c r="J31" s="11" t="str">
        <f>IF(H31="","",IF(H31=VLOOKUP(A31,Chiave_Risposte!$A$2:$I$101,8,FALSE),1,0))</f>
        <v/>
      </c>
      <c r="K31" s="3" t="str">
        <f>IF(H31="","Seleziona A/B/C/D",IF(J31=1,"Esatto: "&amp;VLOOKUP(A31,Chiave_Risposte!$A$2:$I$101,9,FALSE),"Rivedi il tema. Corretta: "&amp;VLOOKUP(A31,Chiave_Risposte!$A$2:$I$101,8,FALSE)&amp;" - "&amp;VLOOKUP(A31,Chiave_Risposte!$A$2:$I$101,9,FALSE)))</f>
        <v>Seleziona A/B/C/D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49.95" customHeight="1">
      <c r="A32" s="2">
        <v>31</v>
      </c>
      <c r="B32" s="1" t="s">
        <v>29</v>
      </c>
      <c r="C32" s="1" t="s">
        <v>199</v>
      </c>
      <c r="D32" s="1" t="s">
        <v>200</v>
      </c>
      <c r="E32" s="1" t="s">
        <v>201</v>
      </c>
      <c r="F32" s="1" t="s">
        <v>202</v>
      </c>
      <c r="G32" s="1" t="s">
        <v>203</v>
      </c>
      <c r="H32" s="7"/>
      <c r="I32" s="9" t="str">
        <f>IF(H32="","",IF(H32=VLOOKUP(A32,Chiave_Risposte!$A$2:$I$101,8,FALSE),"CORRETTA","ERRATA"))</f>
        <v/>
      </c>
      <c r="J32" s="11" t="str">
        <f>IF(H32="","",IF(H32=VLOOKUP(A32,Chiave_Risposte!$A$2:$I$101,8,FALSE),1,0))</f>
        <v/>
      </c>
      <c r="K32" s="3" t="str">
        <f>IF(H32="","Seleziona A/B/C/D",IF(J32=1,"Esatto: "&amp;VLOOKUP(A32,Chiave_Risposte!$A$2:$I$101,9,FALSE),"Rivedi il tema. Corretta: "&amp;VLOOKUP(A32,Chiave_Risposte!$A$2:$I$101,8,FALSE)&amp;" - "&amp;VLOOKUP(A32,Chiave_Risposte!$A$2:$I$101,9,FALSE)))</f>
        <v>Seleziona A/B/C/D</v>
      </c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49.95" customHeight="1">
      <c r="A33" s="2">
        <v>32</v>
      </c>
      <c r="B33" s="1" t="s">
        <v>29</v>
      </c>
      <c r="C33" s="1" t="s">
        <v>204</v>
      </c>
      <c r="D33" s="1" t="s">
        <v>205</v>
      </c>
      <c r="E33" s="1" t="s">
        <v>206</v>
      </c>
      <c r="F33" s="1" t="s">
        <v>207</v>
      </c>
      <c r="G33" s="1" t="s">
        <v>208</v>
      </c>
      <c r="H33" s="7"/>
      <c r="I33" s="9" t="str">
        <f>IF(H33="","",IF(H33=VLOOKUP(A33,Chiave_Risposte!$A$2:$I$101,8,FALSE),"CORRETTA","ERRATA"))</f>
        <v/>
      </c>
      <c r="J33" s="11" t="str">
        <f>IF(H33="","",IF(H33=VLOOKUP(A33,Chiave_Risposte!$A$2:$I$101,8,FALSE),1,0))</f>
        <v/>
      </c>
      <c r="K33" s="3" t="str">
        <f>IF(H33="","Seleziona A/B/C/D",IF(J33=1,"Esatto: "&amp;VLOOKUP(A33,Chiave_Risposte!$A$2:$I$101,9,FALSE),"Rivedi il tema. Corretta: "&amp;VLOOKUP(A33,Chiave_Risposte!$A$2:$I$101,8,FALSE)&amp;" - "&amp;VLOOKUP(A33,Chiave_Risposte!$A$2:$I$101,9,FALSE)))</f>
        <v>Seleziona A/B/C/D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49.95" customHeight="1">
      <c r="A34" s="2">
        <v>33</v>
      </c>
      <c r="B34" s="1" t="s">
        <v>29</v>
      </c>
      <c r="C34" s="1" t="s">
        <v>209</v>
      </c>
      <c r="D34" s="1" t="s">
        <v>210</v>
      </c>
      <c r="E34" s="1" t="s">
        <v>211</v>
      </c>
      <c r="F34" s="1" t="s">
        <v>212</v>
      </c>
      <c r="G34" s="1" t="s">
        <v>213</v>
      </c>
      <c r="H34" s="7"/>
      <c r="I34" s="9" t="str">
        <f>IF(H34="","",IF(H34=VLOOKUP(A34,Chiave_Risposte!$A$2:$I$101,8,FALSE),"CORRETTA","ERRATA"))</f>
        <v/>
      </c>
      <c r="J34" s="11" t="str">
        <f>IF(H34="","",IF(H34=VLOOKUP(A34,Chiave_Risposte!$A$2:$I$101,8,FALSE),1,0))</f>
        <v/>
      </c>
      <c r="K34" s="3" t="str">
        <f>IF(H34="","Seleziona A/B/C/D",IF(J34=1,"Esatto: "&amp;VLOOKUP(A34,Chiave_Risposte!$A$2:$I$101,9,FALSE),"Rivedi il tema. Corretta: "&amp;VLOOKUP(A34,Chiave_Risposte!$A$2:$I$101,8,FALSE)&amp;" - "&amp;VLOOKUP(A34,Chiave_Risposte!$A$2:$I$101,9,FALSE)))</f>
        <v>Seleziona A/B/C/D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49.95" customHeight="1">
      <c r="A35" s="2">
        <v>34</v>
      </c>
      <c r="B35" s="1" t="s">
        <v>29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218</v>
      </c>
      <c r="H35" s="7"/>
      <c r="I35" s="9" t="str">
        <f>IF(H35="","",IF(H35=VLOOKUP(A35,Chiave_Risposte!$A$2:$I$101,8,FALSE),"CORRETTA","ERRATA"))</f>
        <v/>
      </c>
      <c r="J35" s="11" t="str">
        <f>IF(H35="","",IF(H35=VLOOKUP(A35,Chiave_Risposte!$A$2:$I$101,8,FALSE),1,0))</f>
        <v/>
      </c>
      <c r="K35" s="3" t="str">
        <f>IF(H35="","Seleziona A/B/C/D",IF(J35=1,"Esatto: "&amp;VLOOKUP(A35,Chiave_Risposte!$A$2:$I$101,9,FALSE),"Rivedi il tema. Corretta: "&amp;VLOOKUP(A35,Chiave_Risposte!$A$2:$I$101,8,FALSE)&amp;" - "&amp;VLOOKUP(A35,Chiave_Risposte!$A$2:$I$101,9,FALSE)))</f>
        <v>Seleziona A/B/C/D</v>
      </c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49.95" customHeight="1">
      <c r="A36" s="2">
        <v>35</v>
      </c>
      <c r="B36" s="1" t="s">
        <v>29</v>
      </c>
      <c r="C36" s="1" t="s">
        <v>219</v>
      </c>
      <c r="D36" s="1" t="s">
        <v>89</v>
      </c>
      <c r="E36" s="1" t="s">
        <v>220</v>
      </c>
      <c r="F36" s="1" t="s">
        <v>221</v>
      </c>
      <c r="G36" s="1" t="s">
        <v>222</v>
      </c>
      <c r="H36" s="7"/>
      <c r="I36" s="9" t="str">
        <f>IF(H36="","",IF(H36=VLOOKUP(A36,Chiave_Risposte!$A$2:$I$101,8,FALSE),"CORRETTA","ERRATA"))</f>
        <v/>
      </c>
      <c r="J36" s="11" t="str">
        <f>IF(H36="","",IF(H36=VLOOKUP(A36,Chiave_Risposte!$A$2:$I$101,8,FALSE),1,0))</f>
        <v/>
      </c>
      <c r="K36" s="3" t="str">
        <f>IF(H36="","Seleziona A/B/C/D",IF(J36=1,"Esatto: "&amp;VLOOKUP(A36,Chiave_Risposte!$A$2:$I$101,9,FALSE),"Rivedi il tema. Corretta: "&amp;VLOOKUP(A36,Chiave_Risposte!$A$2:$I$101,8,FALSE)&amp;" - "&amp;VLOOKUP(A36,Chiave_Risposte!$A$2:$I$101,9,FALSE)))</f>
        <v>Seleziona A/B/C/D</v>
      </c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49.95" customHeight="1">
      <c r="A37" s="2">
        <v>36</v>
      </c>
      <c r="B37" s="1" t="s">
        <v>29</v>
      </c>
      <c r="C37" s="1" t="s">
        <v>223</v>
      </c>
      <c r="D37" s="1" t="s">
        <v>224</v>
      </c>
      <c r="E37" s="1" t="s">
        <v>225</v>
      </c>
      <c r="F37" s="1" t="s">
        <v>226</v>
      </c>
      <c r="G37" s="1" t="s">
        <v>227</v>
      </c>
      <c r="H37" s="7"/>
      <c r="I37" s="9" t="str">
        <f>IF(H37="","",IF(H37=VLOOKUP(A37,Chiave_Risposte!$A$2:$I$101,8,FALSE),"CORRETTA","ERRATA"))</f>
        <v/>
      </c>
      <c r="J37" s="11" t="str">
        <f>IF(H37="","",IF(H37=VLOOKUP(A37,Chiave_Risposte!$A$2:$I$101,8,FALSE),1,0))</f>
        <v/>
      </c>
      <c r="K37" s="3" t="str">
        <f>IF(H37="","Seleziona A/B/C/D",IF(J37=1,"Esatto: "&amp;VLOOKUP(A37,Chiave_Risposte!$A$2:$I$101,9,FALSE),"Rivedi il tema. Corretta: "&amp;VLOOKUP(A37,Chiave_Risposte!$A$2:$I$101,8,FALSE)&amp;" - "&amp;VLOOKUP(A37,Chiave_Risposte!$A$2:$I$101,9,FALSE)))</f>
        <v>Seleziona A/B/C/D</v>
      </c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49.95" customHeight="1">
      <c r="A38" s="2">
        <v>37</v>
      </c>
      <c r="B38" s="1" t="s">
        <v>29</v>
      </c>
      <c r="C38" s="1" t="s">
        <v>228</v>
      </c>
      <c r="D38" s="1" t="s">
        <v>229</v>
      </c>
      <c r="E38" s="1" t="s">
        <v>230</v>
      </c>
      <c r="F38" s="1" t="s">
        <v>231</v>
      </c>
      <c r="G38" s="1" t="s">
        <v>232</v>
      </c>
      <c r="H38" s="7"/>
      <c r="I38" s="9" t="str">
        <f>IF(H38="","",IF(H38=VLOOKUP(A38,Chiave_Risposte!$A$2:$I$101,8,FALSE),"CORRETTA","ERRATA"))</f>
        <v/>
      </c>
      <c r="J38" s="11" t="str">
        <f>IF(H38="","",IF(H38=VLOOKUP(A38,Chiave_Risposte!$A$2:$I$101,8,FALSE),1,0))</f>
        <v/>
      </c>
      <c r="K38" s="3" t="str">
        <f>IF(H38="","Seleziona A/B/C/D",IF(J38=1,"Esatto: "&amp;VLOOKUP(A38,Chiave_Risposte!$A$2:$I$101,9,FALSE),"Rivedi il tema. Corretta: "&amp;VLOOKUP(A38,Chiave_Risposte!$A$2:$I$101,8,FALSE)&amp;" - "&amp;VLOOKUP(A38,Chiave_Risposte!$A$2:$I$101,9,FALSE)))</f>
        <v>Seleziona A/B/C/D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49.95" customHeight="1">
      <c r="A39" s="2">
        <v>38</v>
      </c>
      <c r="B39" s="1" t="s">
        <v>29</v>
      </c>
      <c r="C39" s="1" t="s">
        <v>233</v>
      </c>
      <c r="D39" s="1" t="s">
        <v>120</v>
      </c>
      <c r="E39" s="1" t="s">
        <v>234</v>
      </c>
      <c r="F39" s="1" t="s">
        <v>235</v>
      </c>
      <c r="G39" s="1" t="s">
        <v>236</v>
      </c>
      <c r="H39" s="7"/>
      <c r="I39" s="9" t="str">
        <f>IF(H39="","",IF(H39=VLOOKUP(A39,Chiave_Risposte!$A$2:$I$101,8,FALSE),"CORRETTA","ERRATA"))</f>
        <v/>
      </c>
      <c r="J39" s="11" t="str">
        <f>IF(H39="","",IF(H39=VLOOKUP(A39,Chiave_Risposte!$A$2:$I$101,8,FALSE),1,0))</f>
        <v/>
      </c>
      <c r="K39" s="3" t="str">
        <f>IF(H39="","Seleziona A/B/C/D",IF(J39=1,"Esatto: "&amp;VLOOKUP(A39,Chiave_Risposte!$A$2:$I$101,9,FALSE),"Rivedi il tema. Corretta: "&amp;VLOOKUP(A39,Chiave_Risposte!$A$2:$I$101,8,FALSE)&amp;" - "&amp;VLOOKUP(A39,Chiave_Risposte!$A$2:$I$101,9,FALSE)))</f>
        <v>Seleziona A/B/C/D</v>
      </c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49.95" customHeight="1">
      <c r="A40" s="2">
        <v>39</v>
      </c>
      <c r="B40" s="1" t="s">
        <v>29</v>
      </c>
      <c r="C40" s="1" t="s">
        <v>237</v>
      </c>
      <c r="D40" s="1" t="s">
        <v>238</v>
      </c>
      <c r="E40" s="1" t="s">
        <v>239</v>
      </c>
      <c r="F40" s="1" t="s">
        <v>240</v>
      </c>
      <c r="G40" s="1" t="s">
        <v>241</v>
      </c>
      <c r="H40" s="7"/>
      <c r="I40" s="9" t="str">
        <f>IF(H40="","",IF(H40=VLOOKUP(A40,Chiave_Risposte!$A$2:$I$101,8,FALSE),"CORRETTA","ERRATA"))</f>
        <v/>
      </c>
      <c r="J40" s="11" t="str">
        <f>IF(H40="","",IF(H40=VLOOKUP(A40,Chiave_Risposte!$A$2:$I$101,8,FALSE),1,0))</f>
        <v/>
      </c>
      <c r="K40" s="3" t="str">
        <f>IF(H40="","Seleziona A/B/C/D",IF(J40=1,"Esatto: "&amp;VLOOKUP(A40,Chiave_Risposte!$A$2:$I$101,9,FALSE),"Rivedi il tema. Corretta: "&amp;VLOOKUP(A40,Chiave_Risposte!$A$2:$I$101,8,FALSE)&amp;" - "&amp;VLOOKUP(A40,Chiave_Risposte!$A$2:$I$101,9,FALSE)))</f>
        <v>Seleziona A/B/C/D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49.95" customHeight="1">
      <c r="A41" s="2">
        <v>40</v>
      </c>
      <c r="B41" s="1" t="s">
        <v>29</v>
      </c>
      <c r="C41" s="1" t="s">
        <v>242</v>
      </c>
      <c r="D41" s="1" t="s">
        <v>243</v>
      </c>
      <c r="E41" s="1" t="s">
        <v>244</v>
      </c>
      <c r="F41" s="1" t="s">
        <v>245</v>
      </c>
      <c r="G41" s="1" t="s">
        <v>246</v>
      </c>
      <c r="H41" s="7"/>
      <c r="I41" s="9" t="str">
        <f>IF(H41="","",IF(H41=VLOOKUP(A41,Chiave_Risposte!$A$2:$I$101,8,FALSE),"CORRETTA","ERRATA"))</f>
        <v/>
      </c>
      <c r="J41" s="11" t="str">
        <f>IF(H41="","",IF(H41=VLOOKUP(A41,Chiave_Risposte!$A$2:$I$101,8,FALSE),1,0))</f>
        <v/>
      </c>
      <c r="K41" s="3" t="str">
        <f>IF(H41="","Seleziona A/B/C/D",IF(J41=1,"Esatto: "&amp;VLOOKUP(A41,Chiave_Risposte!$A$2:$I$101,9,FALSE),"Rivedi il tema. Corretta: "&amp;VLOOKUP(A41,Chiave_Risposte!$A$2:$I$101,8,FALSE)&amp;" - "&amp;VLOOKUP(A41,Chiave_Risposte!$A$2:$I$101,9,FALSE)))</f>
        <v>Seleziona A/B/C/D</v>
      </c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49.95" customHeight="1">
      <c r="A42" s="2">
        <v>41</v>
      </c>
      <c r="B42" s="1" t="s">
        <v>31</v>
      </c>
      <c r="C42" s="1" t="s">
        <v>247</v>
      </c>
      <c r="D42" s="1" t="s">
        <v>248</v>
      </c>
      <c r="E42" s="1" t="s">
        <v>249</v>
      </c>
      <c r="F42" s="1" t="s">
        <v>250</v>
      </c>
      <c r="G42" s="1" t="s">
        <v>251</v>
      </c>
      <c r="H42" s="7"/>
      <c r="I42" s="9" t="str">
        <f>IF(H42="","",IF(H42=VLOOKUP(A42,Chiave_Risposte!$A$2:$I$101,8,FALSE),"CORRETTA","ERRATA"))</f>
        <v/>
      </c>
      <c r="J42" s="11" t="str">
        <f>IF(H42="","",IF(H42=VLOOKUP(A42,Chiave_Risposte!$A$2:$I$101,8,FALSE),1,0))</f>
        <v/>
      </c>
      <c r="K42" s="3" t="str">
        <f>IF(H42="","Seleziona A/B/C/D",IF(J42=1,"Esatto: "&amp;VLOOKUP(A42,Chiave_Risposte!$A$2:$I$101,9,FALSE),"Rivedi il tema. Corretta: "&amp;VLOOKUP(A42,Chiave_Risposte!$A$2:$I$101,8,FALSE)&amp;" - "&amp;VLOOKUP(A42,Chiave_Risposte!$A$2:$I$101,9,FALSE)))</f>
        <v>Seleziona A/B/C/D</v>
      </c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49.95" customHeight="1">
      <c r="A43" s="2">
        <v>42</v>
      </c>
      <c r="B43" s="1" t="s">
        <v>31</v>
      </c>
      <c r="C43" s="1" t="s">
        <v>252</v>
      </c>
      <c r="D43" s="1" t="s">
        <v>253</v>
      </c>
      <c r="E43" s="1" t="s">
        <v>254</v>
      </c>
      <c r="F43" s="1" t="s">
        <v>255</v>
      </c>
      <c r="G43" s="1" t="s">
        <v>256</v>
      </c>
      <c r="H43" s="7"/>
      <c r="I43" s="9" t="str">
        <f>IF(H43="","",IF(H43=VLOOKUP(A43,Chiave_Risposte!$A$2:$I$101,8,FALSE),"CORRETTA","ERRATA"))</f>
        <v/>
      </c>
      <c r="J43" s="11" t="str">
        <f>IF(H43="","",IF(H43=VLOOKUP(A43,Chiave_Risposte!$A$2:$I$101,8,FALSE),1,0))</f>
        <v/>
      </c>
      <c r="K43" s="3" t="str">
        <f>IF(H43="","Seleziona A/B/C/D",IF(J43=1,"Esatto: "&amp;VLOOKUP(A43,Chiave_Risposte!$A$2:$I$101,9,FALSE),"Rivedi il tema. Corretta: "&amp;VLOOKUP(A43,Chiave_Risposte!$A$2:$I$101,8,FALSE)&amp;" - "&amp;VLOOKUP(A43,Chiave_Risposte!$A$2:$I$101,9,FALSE)))</f>
        <v>Seleziona A/B/C/D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49.95" customHeight="1">
      <c r="A44" s="2">
        <v>43</v>
      </c>
      <c r="B44" s="1" t="s">
        <v>31</v>
      </c>
      <c r="C44" s="1" t="s">
        <v>257</v>
      </c>
      <c r="D44" s="1" t="s">
        <v>244</v>
      </c>
      <c r="E44" s="1" t="s">
        <v>258</v>
      </c>
      <c r="F44" s="1" t="s">
        <v>259</v>
      </c>
      <c r="G44" s="1" t="s">
        <v>260</v>
      </c>
      <c r="H44" s="7"/>
      <c r="I44" s="9" t="str">
        <f>IF(H44="","",IF(H44=VLOOKUP(A44,Chiave_Risposte!$A$2:$I$101,8,FALSE),"CORRETTA","ERRATA"))</f>
        <v/>
      </c>
      <c r="J44" s="11" t="str">
        <f>IF(H44="","",IF(H44=VLOOKUP(A44,Chiave_Risposte!$A$2:$I$101,8,FALSE),1,0))</f>
        <v/>
      </c>
      <c r="K44" s="3" t="str">
        <f>IF(H44="","Seleziona A/B/C/D",IF(J44=1,"Esatto: "&amp;VLOOKUP(A44,Chiave_Risposte!$A$2:$I$101,9,FALSE),"Rivedi il tema. Corretta: "&amp;VLOOKUP(A44,Chiave_Risposte!$A$2:$I$101,8,FALSE)&amp;" - "&amp;VLOOKUP(A44,Chiave_Risposte!$A$2:$I$101,9,FALSE)))</f>
        <v>Seleziona A/B/C/D</v>
      </c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49.95" customHeight="1">
      <c r="A45" s="2">
        <v>44</v>
      </c>
      <c r="B45" s="1" t="s">
        <v>31</v>
      </c>
      <c r="C45" s="1" t="s">
        <v>261</v>
      </c>
      <c r="D45" s="1" t="s">
        <v>262</v>
      </c>
      <c r="E45" s="1" t="s">
        <v>263</v>
      </c>
      <c r="F45" s="1" t="s">
        <v>264</v>
      </c>
      <c r="G45" s="1" t="s">
        <v>265</v>
      </c>
      <c r="H45" s="7"/>
      <c r="I45" s="9" t="str">
        <f>IF(H45="","",IF(H45=VLOOKUP(A45,Chiave_Risposte!$A$2:$I$101,8,FALSE),"CORRETTA","ERRATA"))</f>
        <v/>
      </c>
      <c r="J45" s="11" t="str">
        <f>IF(H45="","",IF(H45=VLOOKUP(A45,Chiave_Risposte!$A$2:$I$101,8,FALSE),1,0))</f>
        <v/>
      </c>
      <c r="K45" s="3" t="str">
        <f>IF(H45="","Seleziona A/B/C/D",IF(J45=1,"Esatto: "&amp;VLOOKUP(A45,Chiave_Risposte!$A$2:$I$101,9,FALSE),"Rivedi il tema. Corretta: "&amp;VLOOKUP(A45,Chiave_Risposte!$A$2:$I$101,8,FALSE)&amp;" - "&amp;VLOOKUP(A45,Chiave_Risposte!$A$2:$I$101,9,FALSE)))</f>
        <v>Seleziona A/B/C/D</v>
      </c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49.95" customHeight="1">
      <c r="A46" s="2">
        <v>45</v>
      </c>
      <c r="B46" s="1" t="s">
        <v>31</v>
      </c>
      <c r="C46" s="1" t="s">
        <v>266</v>
      </c>
      <c r="D46" s="1" t="s">
        <v>267</v>
      </c>
      <c r="E46" s="1" t="s">
        <v>268</v>
      </c>
      <c r="F46" s="1" t="s">
        <v>269</v>
      </c>
      <c r="G46" s="1" t="s">
        <v>270</v>
      </c>
      <c r="H46" s="7"/>
      <c r="I46" s="9" t="str">
        <f>IF(H46="","",IF(H46=VLOOKUP(A46,Chiave_Risposte!$A$2:$I$101,8,FALSE),"CORRETTA","ERRATA"))</f>
        <v/>
      </c>
      <c r="J46" s="11" t="str">
        <f>IF(H46="","",IF(H46=VLOOKUP(A46,Chiave_Risposte!$A$2:$I$101,8,FALSE),1,0))</f>
        <v/>
      </c>
      <c r="K46" s="3" t="str">
        <f>IF(H46="","Seleziona A/B/C/D",IF(J46=1,"Esatto: "&amp;VLOOKUP(A46,Chiave_Risposte!$A$2:$I$101,9,FALSE),"Rivedi il tema. Corretta: "&amp;VLOOKUP(A46,Chiave_Risposte!$A$2:$I$101,8,FALSE)&amp;" - "&amp;VLOOKUP(A46,Chiave_Risposte!$A$2:$I$101,9,FALSE)))</f>
        <v>Seleziona A/B/C/D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49.95" customHeight="1">
      <c r="A47" s="2">
        <v>46</v>
      </c>
      <c r="B47" s="1" t="s">
        <v>31</v>
      </c>
      <c r="C47" s="1" t="s">
        <v>271</v>
      </c>
      <c r="D47" s="1" t="s">
        <v>272</v>
      </c>
      <c r="E47" s="1" t="s">
        <v>273</v>
      </c>
      <c r="F47" s="1" t="s">
        <v>274</v>
      </c>
      <c r="G47" s="1" t="s">
        <v>275</v>
      </c>
      <c r="H47" s="7"/>
      <c r="I47" s="9" t="str">
        <f>IF(H47="","",IF(H47=VLOOKUP(A47,Chiave_Risposte!$A$2:$I$101,8,FALSE),"CORRETTA","ERRATA"))</f>
        <v/>
      </c>
      <c r="J47" s="11" t="str">
        <f>IF(H47="","",IF(H47=VLOOKUP(A47,Chiave_Risposte!$A$2:$I$101,8,FALSE),1,0))</f>
        <v/>
      </c>
      <c r="K47" s="3" t="str">
        <f>IF(H47="","Seleziona A/B/C/D",IF(J47=1,"Esatto: "&amp;VLOOKUP(A47,Chiave_Risposte!$A$2:$I$101,9,FALSE),"Rivedi il tema. Corretta: "&amp;VLOOKUP(A47,Chiave_Risposte!$A$2:$I$101,8,FALSE)&amp;" - "&amp;VLOOKUP(A47,Chiave_Risposte!$A$2:$I$101,9,FALSE)))</f>
        <v>Seleziona A/B/C/D</v>
      </c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49.95" customHeight="1">
      <c r="A48" s="2">
        <v>47</v>
      </c>
      <c r="B48" s="1" t="s">
        <v>31</v>
      </c>
      <c r="C48" s="1" t="s">
        <v>276</v>
      </c>
      <c r="D48" s="1" t="s">
        <v>277</v>
      </c>
      <c r="E48" s="1" t="s">
        <v>278</v>
      </c>
      <c r="F48" s="1" t="s">
        <v>279</v>
      </c>
      <c r="G48" s="1" t="s">
        <v>280</v>
      </c>
      <c r="H48" s="7"/>
      <c r="I48" s="9" t="str">
        <f>IF(H48="","",IF(H48=VLOOKUP(A48,Chiave_Risposte!$A$2:$I$101,8,FALSE),"CORRETTA","ERRATA"))</f>
        <v/>
      </c>
      <c r="J48" s="11" t="str">
        <f>IF(H48="","",IF(H48=VLOOKUP(A48,Chiave_Risposte!$A$2:$I$101,8,FALSE),1,0))</f>
        <v/>
      </c>
      <c r="K48" s="3" t="str">
        <f>IF(H48="","Seleziona A/B/C/D",IF(J48=1,"Esatto: "&amp;VLOOKUP(A48,Chiave_Risposte!$A$2:$I$101,9,FALSE),"Rivedi il tema. Corretta: "&amp;VLOOKUP(A48,Chiave_Risposte!$A$2:$I$101,8,FALSE)&amp;" - "&amp;VLOOKUP(A48,Chiave_Risposte!$A$2:$I$101,9,FALSE)))</f>
        <v>Seleziona A/B/C/D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49.95" customHeight="1">
      <c r="A49" s="2">
        <v>48</v>
      </c>
      <c r="B49" s="1" t="s">
        <v>31</v>
      </c>
      <c r="C49" s="1" t="s">
        <v>281</v>
      </c>
      <c r="D49" s="1" t="s">
        <v>282</v>
      </c>
      <c r="E49" s="1" t="s">
        <v>283</v>
      </c>
      <c r="F49" s="1" t="s">
        <v>284</v>
      </c>
      <c r="G49" s="1" t="s">
        <v>285</v>
      </c>
      <c r="H49" s="7"/>
      <c r="I49" s="9" t="str">
        <f>IF(H49="","",IF(H49=VLOOKUP(A49,Chiave_Risposte!$A$2:$I$101,8,FALSE),"CORRETTA","ERRATA"))</f>
        <v/>
      </c>
      <c r="J49" s="11" t="str">
        <f>IF(H49="","",IF(H49=VLOOKUP(A49,Chiave_Risposte!$A$2:$I$101,8,FALSE),1,0))</f>
        <v/>
      </c>
      <c r="K49" s="3" t="str">
        <f>IF(H49="","Seleziona A/B/C/D",IF(J49=1,"Esatto: "&amp;VLOOKUP(A49,Chiave_Risposte!$A$2:$I$101,9,FALSE),"Rivedi il tema. Corretta: "&amp;VLOOKUP(A49,Chiave_Risposte!$A$2:$I$101,8,FALSE)&amp;" - "&amp;VLOOKUP(A49,Chiave_Risposte!$A$2:$I$101,9,FALSE)))</f>
        <v>Seleziona A/B/C/D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49.95" customHeight="1">
      <c r="A50" s="2">
        <v>49</v>
      </c>
      <c r="B50" s="1" t="s">
        <v>31</v>
      </c>
      <c r="C50" s="1" t="s">
        <v>286</v>
      </c>
      <c r="D50" s="1" t="s">
        <v>287</v>
      </c>
      <c r="E50" s="1" t="s">
        <v>288</v>
      </c>
      <c r="F50" s="1" t="s">
        <v>289</v>
      </c>
      <c r="G50" s="1" t="s">
        <v>290</v>
      </c>
      <c r="H50" s="7"/>
      <c r="I50" s="9" t="str">
        <f>IF(H50="","",IF(H50=VLOOKUP(A50,Chiave_Risposte!$A$2:$I$101,8,FALSE),"CORRETTA","ERRATA"))</f>
        <v/>
      </c>
      <c r="J50" s="11" t="str">
        <f>IF(H50="","",IF(H50=VLOOKUP(A50,Chiave_Risposte!$A$2:$I$101,8,FALSE),1,0))</f>
        <v/>
      </c>
      <c r="K50" s="3" t="str">
        <f>IF(H50="","Seleziona A/B/C/D",IF(J50=1,"Esatto: "&amp;VLOOKUP(A50,Chiave_Risposte!$A$2:$I$101,9,FALSE),"Rivedi il tema. Corretta: "&amp;VLOOKUP(A50,Chiave_Risposte!$A$2:$I$101,8,FALSE)&amp;" - "&amp;VLOOKUP(A50,Chiave_Risposte!$A$2:$I$101,9,FALSE)))</f>
        <v>Seleziona A/B/C/D</v>
      </c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49.95" customHeight="1">
      <c r="A51" s="2">
        <v>50</v>
      </c>
      <c r="B51" s="1" t="s">
        <v>31</v>
      </c>
      <c r="C51" s="1" t="s">
        <v>291</v>
      </c>
      <c r="D51" s="1" t="s">
        <v>292</v>
      </c>
      <c r="E51" s="1" t="s">
        <v>293</v>
      </c>
      <c r="F51" s="1" t="s">
        <v>294</v>
      </c>
      <c r="G51" s="1" t="s">
        <v>295</v>
      </c>
      <c r="H51" s="7"/>
      <c r="I51" s="9" t="str">
        <f>IF(H51="","",IF(H51=VLOOKUP(A51,Chiave_Risposte!$A$2:$I$101,8,FALSE),"CORRETTA","ERRATA"))</f>
        <v/>
      </c>
      <c r="J51" s="11" t="str">
        <f>IF(H51="","",IF(H51=VLOOKUP(A51,Chiave_Risposte!$A$2:$I$101,8,FALSE),1,0))</f>
        <v/>
      </c>
      <c r="K51" s="3" t="str">
        <f>IF(H51="","Seleziona A/B/C/D",IF(J51=1,"Esatto: "&amp;VLOOKUP(A51,Chiave_Risposte!$A$2:$I$101,9,FALSE),"Rivedi il tema. Corretta: "&amp;VLOOKUP(A51,Chiave_Risposte!$A$2:$I$101,8,FALSE)&amp;" - "&amp;VLOOKUP(A51,Chiave_Risposte!$A$2:$I$101,9,FALSE)))</f>
        <v>Seleziona A/B/C/D</v>
      </c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49.95" customHeight="1">
      <c r="A52" s="2">
        <v>51</v>
      </c>
      <c r="B52" s="1" t="s">
        <v>33</v>
      </c>
      <c r="C52" s="1" t="s">
        <v>296</v>
      </c>
      <c r="D52" s="1" t="s">
        <v>297</v>
      </c>
      <c r="E52" s="1" t="s">
        <v>298</v>
      </c>
      <c r="F52" s="1" t="s">
        <v>299</v>
      </c>
      <c r="G52" s="1" t="s">
        <v>300</v>
      </c>
      <c r="H52" s="7"/>
      <c r="I52" s="9" t="str">
        <f>IF(H52="","",IF(H52=VLOOKUP(A52,Chiave_Risposte!$A$2:$I$101,8,FALSE),"CORRETTA","ERRATA"))</f>
        <v/>
      </c>
      <c r="J52" s="11" t="str">
        <f>IF(H52="","",IF(H52=VLOOKUP(A52,Chiave_Risposte!$A$2:$I$101,8,FALSE),1,0))</f>
        <v/>
      </c>
      <c r="K52" s="3" t="str">
        <f>IF(H52="","Seleziona A/B/C/D",IF(J52=1,"Esatto: "&amp;VLOOKUP(A52,Chiave_Risposte!$A$2:$I$101,9,FALSE),"Rivedi il tema. Corretta: "&amp;VLOOKUP(A52,Chiave_Risposte!$A$2:$I$101,8,FALSE)&amp;" - "&amp;VLOOKUP(A52,Chiave_Risposte!$A$2:$I$101,9,FALSE)))</f>
        <v>Seleziona A/B/C/D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49.95" customHeight="1">
      <c r="A53" s="2">
        <v>52</v>
      </c>
      <c r="B53" s="1" t="s">
        <v>33</v>
      </c>
      <c r="C53" s="1" t="s">
        <v>301</v>
      </c>
      <c r="D53" s="1" t="s">
        <v>302</v>
      </c>
      <c r="E53" s="1" t="s">
        <v>303</v>
      </c>
      <c r="F53" s="1" t="s">
        <v>304</v>
      </c>
      <c r="G53" s="1" t="s">
        <v>305</v>
      </c>
      <c r="H53" s="7"/>
      <c r="I53" s="9" t="str">
        <f>IF(H53="","",IF(H53=VLOOKUP(A53,Chiave_Risposte!$A$2:$I$101,8,FALSE),"CORRETTA","ERRATA"))</f>
        <v/>
      </c>
      <c r="J53" s="11" t="str">
        <f>IF(H53="","",IF(H53=VLOOKUP(A53,Chiave_Risposte!$A$2:$I$101,8,FALSE),1,0))</f>
        <v/>
      </c>
      <c r="K53" s="3" t="str">
        <f>IF(H53="","Seleziona A/B/C/D",IF(J53=1,"Esatto: "&amp;VLOOKUP(A53,Chiave_Risposte!$A$2:$I$101,9,FALSE),"Rivedi il tema. Corretta: "&amp;VLOOKUP(A53,Chiave_Risposte!$A$2:$I$101,8,FALSE)&amp;" - "&amp;VLOOKUP(A53,Chiave_Risposte!$A$2:$I$101,9,FALSE)))</f>
        <v>Seleziona A/B/C/D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49.95" customHeight="1">
      <c r="A54" s="2">
        <v>53</v>
      </c>
      <c r="B54" s="1" t="s">
        <v>33</v>
      </c>
      <c r="C54" s="1" t="s">
        <v>306</v>
      </c>
      <c r="D54" s="1" t="s">
        <v>307</v>
      </c>
      <c r="E54" s="1" t="s">
        <v>308</v>
      </c>
      <c r="F54" s="1" t="s">
        <v>309</v>
      </c>
      <c r="G54" s="1" t="s">
        <v>310</v>
      </c>
      <c r="H54" s="7"/>
      <c r="I54" s="9" t="str">
        <f>IF(H54="","",IF(H54=VLOOKUP(A54,Chiave_Risposte!$A$2:$I$101,8,FALSE),"CORRETTA","ERRATA"))</f>
        <v/>
      </c>
      <c r="J54" s="11" t="str">
        <f>IF(H54="","",IF(H54=VLOOKUP(A54,Chiave_Risposte!$A$2:$I$101,8,FALSE),1,0))</f>
        <v/>
      </c>
      <c r="K54" s="3" t="str">
        <f>IF(H54="","Seleziona A/B/C/D",IF(J54=1,"Esatto: "&amp;VLOOKUP(A54,Chiave_Risposte!$A$2:$I$101,9,FALSE),"Rivedi il tema. Corretta: "&amp;VLOOKUP(A54,Chiave_Risposte!$A$2:$I$101,8,FALSE)&amp;" - "&amp;VLOOKUP(A54,Chiave_Risposte!$A$2:$I$101,9,FALSE)))</f>
        <v>Seleziona A/B/C/D</v>
      </c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49.95" customHeight="1">
      <c r="A55" s="2">
        <v>54</v>
      </c>
      <c r="B55" s="1" t="s">
        <v>33</v>
      </c>
      <c r="C55" s="1" t="s">
        <v>311</v>
      </c>
      <c r="D55" s="1" t="s">
        <v>312</v>
      </c>
      <c r="E55" s="1" t="s">
        <v>313</v>
      </c>
      <c r="F55" s="1" t="s">
        <v>314</v>
      </c>
      <c r="G55" s="1" t="s">
        <v>315</v>
      </c>
      <c r="H55" s="7"/>
      <c r="I55" s="9" t="str">
        <f>IF(H55="","",IF(H55=VLOOKUP(A55,Chiave_Risposte!$A$2:$I$101,8,FALSE),"CORRETTA","ERRATA"))</f>
        <v/>
      </c>
      <c r="J55" s="11" t="str">
        <f>IF(H55="","",IF(H55=VLOOKUP(A55,Chiave_Risposte!$A$2:$I$101,8,FALSE),1,0))</f>
        <v/>
      </c>
      <c r="K55" s="3" t="str">
        <f>IF(H55="","Seleziona A/B/C/D",IF(J55=1,"Esatto: "&amp;VLOOKUP(A55,Chiave_Risposte!$A$2:$I$101,9,FALSE),"Rivedi il tema. Corretta: "&amp;VLOOKUP(A55,Chiave_Risposte!$A$2:$I$101,8,FALSE)&amp;" - "&amp;VLOOKUP(A55,Chiave_Risposte!$A$2:$I$101,9,FALSE)))</f>
        <v>Seleziona A/B/C/D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49.95" customHeight="1">
      <c r="A56" s="2">
        <v>55</v>
      </c>
      <c r="B56" s="1" t="s">
        <v>33</v>
      </c>
      <c r="C56" s="1" t="s">
        <v>316</v>
      </c>
      <c r="D56" s="1" t="s">
        <v>317</v>
      </c>
      <c r="E56" s="1" t="s">
        <v>318</v>
      </c>
      <c r="F56" s="1" t="s">
        <v>319</v>
      </c>
      <c r="G56" s="1" t="s">
        <v>320</v>
      </c>
      <c r="H56" s="7"/>
      <c r="I56" s="9" t="str">
        <f>IF(H56="","",IF(H56=VLOOKUP(A56,Chiave_Risposte!$A$2:$I$101,8,FALSE),"CORRETTA","ERRATA"))</f>
        <v/>
      </c>
      <c r="J56" s="11" t="str">
        <f>IF(H56="","",IF(H56=VLOOKUP(A56,Chiave_Risposte!$A$2:$I$101,8,FALSE),1,0))</f>
        <v/>
      </c>
      <c r="K56" s="3" t="str">
        <f>IF(H56="","Seleziona A/B/C/D",IF(J56=1,"Esatto: "&amp;VLOOKUP(A56,Chiave_Risposte!$A$2:$I$101,9,FALSE),"Rivedi il tema. Corretta: "&amp;VLOOKUP(A56,Chiave_Risposte!$A$2:$I$101,8,FALSE)&amp;" - "&amp;VLOOKUP(A56,Chiave_Risposte!$A$2:$I$101,9,FALSE)))</f>
        <v>Seleziona A/B/C/D</v>
      </c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49.95" customHeight="1">
      <c r="A57" s="2">
        <v>56</v>
      </c>
      <c r="B57" s="1" t="s">
        <v>33</v>
      </c>
      <c r="C57" s="1" t="s">
        <v>321</v>
      </c>
      <c r="D57" s="1" t="s">
        <v>322</v>
      </c>
      <c r="E57" s="1" t="s">
        <v>323</v>
      </c>
      <c r="F57" s="1" t="s">
        <v>324</v>
      </c>
      <c r="G57" s="1" t="s">
        <v>325</v>
      </c>
      <c r="H57" s="7"/>
      <c r="I57" s="9" t="str">
        <f>IF(H57="","",IF(H57=VLOOKUP(A57,Chiave_Risposte!$A$2:$I$101,8,FALSE),"CORRETTA","ERRATA"))</f>
        <v/>
      </c>
      <c r="J57" s="11" t="str">
        <f>IF(H57="","",IF(H57=VLOOKUP(A57,Chiave_Risposte!$A$2:$I$101,8,FALSE),1,0))</f>
        <v/>
      </c>
      <c r="K57" s="3" t="str">
        <f>IF(H57="","Seleziona A/B/C/D",IF(J57=1,"Esatto: "&amp;VLOOKUP(A57,Chiave_Risposte!$A$2:$I$101,9,FALSE),"Rivedi il tema. Corretta: "&amp;VLOOKUP(A57,Chiave_Risposte!$A$2:$I$101,8,FALSE)&amp;" - "&amp;VLOOKUP(A57,Chiave_Risposte!$A$2:$I$101,9,FALSE)))</f>
        <v>Seleziona A/B/C/D</v>
      </c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49.95" customHeight="1">
      <c r="A58" s="2">
        <v>57</v>
      </c>
      <c r="B58" s="1" t="s">
        <v>33</v>
      </c>
      <c r="C58" s="1" t="s">
        <v>326</v>
      </c>
      <c r="D58" s="1" t="s">
        <v>327</v>
      </c>
      <c r="E58" s="1" t="s">
        <v>328</v>
      </c>
      <c r="F58" s="1" t="s">
        <v>329</v>
      </c>
      <c r="G58" s="1" t="s">
        <v>330</v>
      </c>
      <c r="H58" s="7"/>
      <c r="I58" s="9" t="str">
        <f>IF(H58="","",IF(H58=VLOOKUP(A58,Chiave_Risposte!$A$2:$I$101,8,FALSE),"CORRETTA","ERRATA"))</f>
        <v/>
      </c>
      <c r="J58" s="11" t="str">
        <f>IF(H58="","",IF(H58=VLOOKUP(A58,Chiave_Risposte!$A$2:$I$101,8,FALSE),1,0))</f>
        <v/>
      </c>
      <c r="K58" s="3" t="str">
        <f>IF(H58="","Seleziona A/B/C/D",IF(J58=1,"Esatto: "&amp;VLOOKUP(A58,Chiave_Risposte!$A$2:$I$101,9,FALSE),"Rivedi il tema. Corretta: "&amp;VLOOKUP(A58,Chiave_Risposte!$A$2:$I$101,8,FALSE)&amp;" - "&amp;VLOOKUP(A58,Chiave_Risposte!$A$2:$I$101,9,FALSE)))</f>
        <v>Seleziona A/B/C/D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49.95" customHeight="1">
      <c r="A59" s="2">
        <v>58</v>
      </c>
      <c r="B59" s="1" t="s">
        <v>33</v>
      </c>
      <c r="C59" s="1" t="s">
        <v>331</v>
      </c>
      <c r="D59" s="1" t="s">
        <v>332</v>
      </c>
      <c r="E59" s="1" t="s">
        <v>333</v>
      </c>
      <c r="F59" s="1" t="s">
        <v>334</v>
      </c>
      <c r="G59" s="1" t="s">
        <v>335</v>
      </c>
      <c r="H59" s="7"/>
      <c r="I59" s="9" t="str">
        <f>IF(H59="","",IF(H59=VLOOKUP(A59,Chiave_Risposte!$A$2:$I$101,8,FALSE),"CORRETTA","ERRATA"))</f>
        <v/>
      </c>
      <c r="J59" s="11" t="str">
        <f>IF(H59="","",IF(H59=VLOOKUP(A59,Chiave_Risposte!$A$2:$I$101,8,FALSE),1,0))</f>
        <v/>
      </c>
      <c r="K59" s="3" t="str">
        <f>IF(H59="","Seleziona A/B/C/D",IF(J59=1,"Esatto: "&amp;VLOOKUP(A59,Chiave_Risposte!$A$2:$I$101,9,FALSE),"Rivedi il tema. Corretta: "&amp;VLOOKUP(A59,Chiave_Risposte!$A$2:$I$101,8,FALSE)&amp;" - "&amp;VLOOKUP(A59,Chiave_Risposte!$A$2:$I$101,9,FALSE)))</f>
        <v>Seleziona A/B/C/D</v>
      </c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49.95" customHeight="1">
      <c r="A60" s="2">
        <v>59</v>
      </c>
      <c r="B60" s="1" t="s">
        <v>33</v>
      </c>
      <c r="C60" s="1" t="s">
        <v>336</v>
      </c>
      <c r="D60" s="1" t="s">
        <v>337</v>
      </c>
      <c r="E60" s="1" t="s">
        <v>338</v>
      </c>
      <c r="F60" s="1" t="s">
        <v>339</v>
      </c>
      <c r="G60" s="1" t="s">
        <v>340</v>
      </c>
      <c r="H60" s="7"/>
      <c r="I60" s="9" t="str">
        <f>IF(H60="","",IF(H60=VLOOKUP(A60,Chiave_Risposte!$A$2:$I$101,8,FALSE),"CORRETTA","ERRATA"))</f>
        <v/>
      </c>
      <c r="J60" s="11" t="str">
        <f>IF(H60="","",IF(H60=VLOOKUP(A60,Chiave_Risposte!$A$2:$I$101,8,FALSE),1,0))</f>
        <v/>
      </c>
      <c r="K60" s="3" t="str">
        <f>IF(H60="","Seleziona A/B/C/D",IF(J60=1,"Esatto: "&amp;VLOOKUP(A60,Chiave_Risposte!$A$2:$I$101,9,FALSE),"Rivedi il tema. Corretta: "&amp;VLOOKUP(A60,Chiave_Risposte!$A$2:$I$101,8,FALSE)&amp;" - "&amp;VLOOKUP(A60,Chiave_Risposte!$A$2:$I$101,9,FALSE)))</f>
        <v>Seleziona A/B/C/D</v>
      </c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49.95" customHeight="1">
      <c r="A61" s="2">
        <v>60</v>
      </c>
      <c r="B61" s="1" t="s">
        <v>33</v>
      </c>
      <c r="C61" s="1" t="s">
        <v>341</v>
      </c>
      <c r="D61" s="1" t="s">
        <v>342</v>
      </c>
      <c r="E61" s="1" t="s">
        <v>343</v>
      </c>
      <c r="F61" s="1" t="s">
        <v>344</v>
      </c>
      <c r="G61" s="1" t="s">
        <v>345</v>
      </c>
      <c r="H61" s="7"/>
      <c r="I61" s="9" t="str">
        <f>IF(H61="","",IF(H61=VLOOKUP(A61,Chiave_Risposte!$A$2:$I$101,8,FALSE),"CORRETTA","ERRATA"))</f>
        <v/>
      </c>
      <c r="J61" s="11" t="str">
        <f>IF(H61="","",IF(H61=VLOOKUP(A61,Chiave_Risposte!$A$2:$I$101,8,FALSE),1,0))</f>
        <v/>
      </c>
      <c r="K61" s="3" t="str">
        <f>IF(H61="","Seleziona A/B/C/D",IF(J61=1,"Esatto: "&amp;VLOOKUP(A61,Chiave_Risposte!$A$2:$I$101,9,FALSE),"Rivedi il tema. Corretta: "&amp;VLOOKUP(A61,Chiave_Risposte!$A$2:$I$101,8,FALSE)&amp;" - "&amp;VLOOKUP(A61,Chiave_Risposte!$A$2:$I$101,9,FALSE)))</f>
        <v>Seleziona A/B/C/D</v>
      </c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49.95" customHeight="1">
      <c r="A62" s="2">
        <v>61</v>
      </c>
      <c r="B62" s="1" t="s">
        <v>35</v>
      </c>
      <c r="C62" s="1" t="s">
        <v>346</v>
      </c>
      <c r="D62" s="1" t="s">
        <v>347</v>
      </c>
      <c r="E62" s="1" t="s">
        <v>348</v>
      </c>
      <c r="F62" s="1" t="s">
        <v>349</v>
      </c>
      <c r="G62" s="1" t="s">
        <v>350</v>
      </c>
      <c r="H62" s="7"/>
      <c r="I62" s="9" t="str">
        <f>IF(H62="","",IF(H62=VLOOKUP(A62,Chiave_Risposte!$A$2:$I$101,8,FALSE),"CORRETTA","ERRATA"))</f>
        <v/>
      </c>
      <c r="J62" s="11" t="str">
        <f>IF(H62="","",IF(H62=VLOOKUP(A62,Chiave_Risposte!$A$2:$I$101,8,FALSE),1,0))</f>
        <v/>
      </c>
      <c r="K62" s="3" t="str">
        <f>IF(H62="","Seleziona A/B/C/D",IF(J62=1,"Esatto: "&amp;VLOOKUP(A62,Chiave_Risposte!$A$2:$I$101,9,FALSE),"Rivedi il tema. Corretta: "&amp;VLOOKUP(A62,Chiave_Risposte!$A$2:$I$101,8,FALSE)&amp;" - "&amp;VLOOKUP(A62,Chiave_Risposte!$A$2:$I$101,9,FALSE)))</f>
        <v>Seleziona A/B/C/D</v>
      </c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49.95" customHeight="1">
      <c r="A63" s="2">
        <v>62</v>
      </c>
      <c r="B63" s="1" t="s">
        <v>35</v>
      </c>
      <c r="C63" s="1" t="s">
        <v>351</v>
      </c>
      <c r="D63" s="1" t="s">
        <v>352</v>
      </c>
      <c r="E63" s="1" t="s">
        <v>353</v>
      </c>
      <c r="F63" s="1" t="s">
        <v>354</v>
      </c>
      <c r="G63" s="1" t="s">
        <v>355</v>
      </c>
      <c r="H63" s="7"/>
      <c r="I63" s="9" t="str">
        <f>IF(H63="","",IF(H63=VLOOKUP(A63,Chiave_Risposte!$A$2:$I$101,8,FALSE),"CORRETTA","ERRATA"))</f>
        <v/>
      </c>
      <c r="J63" s="11" t="str">
        <f>IF(H63="","",IF(H63=VLOOKUP(A63,Chiave_Risposte!$A$2:$I$101,8,FALSE),1,0))</f>
        <v/>
      </c>
      <c r="K63" s="3" t="str">
        <f>IF(H63="","Seleziona A/B/C/D",IF(J63=1,"Esatto: "&amp;VLOOKUP(A63,Chiave_Risposte!$A$2:$I$101,9,FALSE),"Rivedi il tema. Corretta: "&amp;VLOOKUP(A63,Chiave_Risposte!$A$2:$I$101,8,FALSE)&amp;" - "&amp;VLOOKUP(A63,Chiave_Risposte!$A$2:$I$101,9,FALSE)))</f>
        <v>Seleziona A/B/C/D</v>
      </c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49.95" customHeight="1">
      <c r="A64" s="2">
        <v>63</v>
      </c>
      <c r="B64" s="1" t="s">
        <v>35</v>
      </c>
      <c r="C64" s="1" t="s">
        <v>356</v>
      </c>
      <c r="D64" s="1" t="s">
        <v>357</v>
      </c>
      <c r="E64" s="1" t="s">
        <v>358</v>
      </c>
      <c r="F64" s="1" t="s">
        <v>359</v>
      </c>
      <c r="G64" s="1" t="s">
        <v>360</v>
      </c>
      <c r="H64" s="7"/>
      <c r="I64" s="9" t="str">
        <f>IF(H64="","",IF(H64=VLOOKUP(A64,Chiave_Risposte!$A$2:$I$101,8,FALSE),"CORRETTA","ERRATA"))</f>
        <v/>
      </c>
      <c r="J64" s="11" t="str">
        <f>IF(H64="","",IF(H64=VLOOKUP(A64,Chiave_Risposte!$A$2:$I$101,8,FALSE),1,0))</f>
        <v/>
      </c>
      <c r="K64" s="3" t="str">
        <f>IF(H64="","Seleziona A/B/C/D",IF(J64=1,"Esatto: "&amp;VLOOKUP(A64,Chiave_Risposte!$A$2:$I$101,9,FALSE),"Rivedi il tema. Corretta: "&amp;VLOOKUP(A64,Chiave_Risposte!$A$2:$I$101,8,FALSE)&amp;" - "&amp;VLOOKUP(A64,Chiave_Risposte!$A$2:$I$101,9,FALSE)))</f>
        <v>Seleziona A/B/C/D</v>
      </c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49.95" customHeight="1">
      <c r="A65" s="2">
        <v>64</v>
      </c>
      <c r="B65" s="1" t="s">
        <v>35</v>
      </c>
      <c r="C65" s="1" t="s">
        <v>361</v>
      </c>
      <c r="D65" s="1" t="s">
        <v>362</v>
      </c>
      <c r="E65" s="1" t="s">
        <v>363</v>
      </c>
      <c r="F65" s="1" t="s">
        <v>364</v>
      </c>
      <c r="G65" s="1" t="s">
        <v>365</v>
      </c>
      <c r="H65" s="7"/>
      <c r="I65" s="9" t="str">
        <f>IF(H65="","",IF(H65=VLOOKUP(A65,Chiave_Risposte!$A$2:$I$101,8,FALSE),"CORRETTA","ERRATA"))</f>
        <v/>
      </c>
      <c r="J65" s="11" t="str">
        <f>IF(H65="","",IF(H65=VLOOKUP(A65,Chiave_Risposte!$A$2:$I$101,8,FALSE),1,0))</f>
        <v/>
      </c>
      <c r="K65" s="3" t="str">
        <f>IF(H65="","Seleziona A/B/C/D",IF(J65=1,"Esatto: "&amp;VLOOKUP(A65,Chiave_Risposte!$A$2:$I$101,9,FALSE),"Rivedi il tema. Corretta: "&amp;VLOOKUP(A65,Chiave_Risposte!$A$2:$I$101,8,FALSE)&amp;" - "&amp;VLOOKUP(A65,Chiave_Risposte!$A$2:$I$101,9,FALSE)))</f>
        <v>Seleziona A/B/C/D</v>
      </c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49.95" customHeight="1">
      <c r="A66" s="2">
        <v>65</v>
      </c>
      <c r="B66" s="1" t="s">
        <v>35</v>
      </c>
      <c r="C66" s="1" t="s">
        <v>366</v>
      </c>
      <c r="D66" s="1" t="s">
        <v>367</v>
      </c>
      <c r="E66" s="1" t="s">
        <v>368</v>
      </c>
      <c r="F66" s="1" t="s">
        <v>369</v>
      </c>
      <c r="G66" s="1" t="s">
        <v>370</v>
      </c>
      <c r="H66" s="7"/>
      <c r="I66" s="9" t="str">
        <f>IF(H66="","",IF(H66=VLOOKUP(A66,Chiave_Risposte!$A$2:$I$101,8,FALSE),"CORRETTA","ERRATA"))</f>
        <v/>
      </c>
      <c r="J66" s="11" t="str">
        <f>IF(H66="","",IF(H66=VLOOKUP(A66,Chiave_Risposte!$A$2:$I$101,8,FALSE),1,0))</f>
        <v/>
      </c>
      <c r="K66" s="3" t="str">
        <f>IF(H66="","Seleziona A/B/C/D",IF(J66=1,"Esatto: "&amp;VLOOKUP(A66,Chiave_Risposte!$A$2:$I$101,9,FALSE),"Rivedi il tema. Corretta: "&amp;VLOOKUP(A66,Chiave_Risposte!$A$2:$I$101,8,FALSE)&amp;" - "&amp;VLOOKUP(A66,Chiave_Risposte!$A$2:$I$101,9,FALSE)))</f>
        <v>Seleziona A/B/C/D</v>
      </c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49.95" customHeight="1">
      <c r="A67" s="2">
        <v>66</v>
      </c>
      <c r="B67" s="1" t="s">
        <v>35</v>
      </c>
      <c r="C67" s="1" t="s">
        <v>371</v>
      </c>
      <c r="D67" s="1" t="s">
        <v>372</v>
      </c>
      <c r="E67" s="1" t="s">
        <v>373</v>
      </c>
      <c r="F67" s="1" t="s">
        <v>374</v>
      </c>
      <c r="G67" s="1" t="s">
        <v>375</v>
      </c>
      <c r="H67" s="7"/>
      <c r="I67" s="9" t="str">
        <f>IF(H67="","",IF(H67=VLOOKUP(A67,Chiave_Risposte!$A$2:$I$101,8,FALSE),"CORRETTA","ERRATA"))</f>
        <v/>
      </c>
      <c r="J67" s="11" t="str">
        <f>IF(H67="","",IF(H67=VLOOKUP(A67,Chiave_Risposte!$A$2:$I$101,8,FALSE),1,0))</f>
        <v/>
      </c>
      <c r="K67" s="3" t="str">
        <f>IF(H67="","Seleziona A/B/C/D",IF(J67=1,"Esatto: "&amp;VLOOKUP(A67,Chiave_Risposte!$A$2:$I$101,9,FALSE),"Rivedi il tema. Corretta: "&amp;VLOOKUP(A67,Chiave_Risposte!$A$2:$I$101,8,FALSE)&amp;" - "&amp;VLOOKUP(A67,Chiave_Risposte!$A$2:$I$101,9,FALSE)))</f>
        <v>Seleziona A/B/C/D</v>
      </c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49.95" customHeight="1">
      <c r="A68" s="2">
        <v>67</v>
      </c>
      <c r="B68" s="1" t="s">
        <v>35</v>
      </c>
      <c r="C68" s="1" t="s">
        <v>376</v>
      </c>
      <c r="D68" s="1" t="s">
        <v>377</v>
      </c>
      <c r="E68" s="1" t="s">
        <v>378</v>
      </c>
      <c r="F68" s="1" t="s">
        <v>379</v>
      </c>
      <c r="G68" s="1" t="s">
        <v>380</v>
      </c>
      <c r="H68" s="7"/>
      <c r="I68" s="9" t="str">
        <f>IF(H68="","",IF(H68=VLOOKUP(A68,Chiave_Risposte!$A$2:$I$101,8,FALSE),"CORRETTA","ERRATA"))</f>
        <v/>
      </c>
      <c r="J68" s="11" t="str">
        <f>IF(H68="","",IF(H68=VLOOKUP(A68,Chiave_Risposte!$A$2:$I$101,8,FALSE),1,0))</f>
        <v/>
      </c>
      <c r="K68" s="3" t="str">
        <f>IF(H68="","Seleziona A/B/C/D",IF(J68=1,"Esatto: "&amp;VLOOKUP(A68,Chiave_Risposte!$A$2:$I$101,9,FALSE),"Rivedi il tema. Corretta: "&amp;VLOOKUP(A68,Chiave_Risposte!$A$2:$I$101,8,FALSE)&amp;" - "&amp;VLOOKUP(A68,Chiave_Risposte!$A$2:$I$101,9,FALSE)))</f>
        <v>Seleziona A/B/C/D</v>
      </c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49.95" customHeight="1">
      <c r="A69" s="2">
        <v>68</v>
      </c>
      <c r="B69" s="1" t="s">
        <v>35</v>
      </c>
      <c r="C69" s="1" t="s">
        <v>381</v>
      </c>
      <c r="D69" s="1" t="s">
        <v>382</v>
      </c>
      <c r="E69" s="1" t="s">
        <v>383</v>
      </c>
      <c r="F69" s="1" t="s">
        <v>384</v>
      </c>
      <c r="G69" s="1" t="s">
        <v>385</v>
      </c>
      <c r="H69" s="7"/>
      <c r="I69" s="9" t="str">
        <f>IF(H69="","",IF(H69=VLOOKUP(A69,Chiave_Risposte!$A$2:$I$101,8,FALSE),"CORRETTA","ERRATA"))</f>
        <v/>
      </c>
      <c r="J69" s="11" t="str">
        <f>IF(H69="","",IF(H69=VLOOKUP(A69,Chiave_Risposte!$A$2:$I$101,8,FALSE),1,0))</f>
        <v/>
      </c>
      <c r="K69" s="3" t="str">
        <f>IF(H69="","Seleziona A/B/C/D",IF(J69=1,"Esatto: "&amp;VLOOKUP(A69,Chiave_Risposte!$A$2:$I$101,9,FALSE),"Rivedi il tema. Corretta: "&amp;VLOOKUP(A69,Chiave_Risposte!$A$2:$I$101,8,FALSE)&amp;" - "&amp;VLOOKUP(A69,Chiave_Risposte!$A$2:$I$101,9,FALSE)))</f>
        <v>Seleziona A/B/C/D</v>
      </c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49.95" customHeight="1">
      <c r="A70" s="2">
        <v>69</v>
      </c>
      <c r="B70" s="1" t="s">
        <v>35</v>
      </c>
      <c r="C70" s="1" t="s">
        <v>386</v>
      </c>
      <c r="D70" s="1" t="s">
        <v>387</v>
      </c>
      <c r="E70" s="1" t="s">
        <v>388</v>
      </c>
      <c r="F70" s="1" t="s">
        <v>389</v>
      </c>
      <c r="G70" s="1" t="s">
        <v>390</v>
      </c>
      <c r="H70" s="7"/>
      <c r="I70" s="9" t="str">
        <f>IF(H70="","",IF(H70=VLOOKUP(A70,Chiave_Risposte!$A$2:$I$101,8,FALSE),"CORRETTA","ERRATA"))</f>
        <v/>
      </c>
      <c r="J70" s="11" t="str">
        <f>IF(H70="","",IF(H70=VLOOKUP(A70,Chiave_Risposte!$A$2:$I$101,8,FALSE),1,0))</f>
        <v/>
      </c>
      <c r="K70" s="3" t="str">
        <f>IF(H70="","Seleziona A/B/C/D",IF(J70=1,"Esatto: "&amp;VLOOKUP(A70,Chiave_Risposte!$A$2:$I$101,9,FALSE),"Rivedi il tema. Corretta: "&amp;VLOOKUP(A70,Chiave_Risposte!$A$2:$I$101,8,FALSE)&amp;" - "&amp;VLOOKUP(A70,Chiave_Risposte!$A$2:$I$101,9,FALSE)))</f>
        <v>Seleziona A/B/C/D</v>
      </c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49.95" customHeight="1">
      <c r="A71" s="2">
        <v>70</v>
      </c>
      <c r="B71" s="1" t="s">
        <v>35</v>
      </c>
      <c r="C71" s="1" t="s">
        <v>391</v>
      </c>
      <c r="D71" s="1" t="s">
        <v>392</v>
      </c>
      <c r="E71" s="1" t="s">
        <v>393</v>
      </c>
      <c r="F71" s="1" t="s">
        <v>394</v>
      </c>
      <c r="G71" s="1" t="s">
        <v>324</v>
      </c>
      <c r="H71" s="7"/>
      <c r="I71" s="9" t="str">
        <f>IF(H71="","",IF(H71=VLOOKUP(A71,Chiave_Risposte!$A$2:$I$101,8,FALSE),"CORRETTA","ERRATA"))</f>
        <v/>
      </c>
      <c r="J71" s="11" t="str">
        <f>IF(H71="","",IF(H71=VLOOKUP(A71,Chiave_Risposte!$A$2:$I$101,8,FALSE),1,0))</f>
        <v/>
      </c>
      <c r="K71" s="3" t="str">
        <f>IF(H71="","Seleziona A/B/C/D",IF(J71=1,"Esatto: "&amp;VLOOKUP(A71,Chiave_Risposte!$A$2:$I$101,9,FALSE),"Rivedi il tema. Corretta: "&amp;VLOOKUP(A71,Chiave_Risposte!$A$2:$I$101,8,FALSE)&amp;" - "&amp;VLOOKUP(A71,Chiave_Risposte!$A$2:$I$101,9,FALSE)))</f>
        <v>Seleziona A/B/C/D</v>
      </c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49.95" customHeight="1">
      <c r="A72" s="2">
        <v>71</v>
      </c>
      <c r="B72" s="1" t="s">
        <v>37</v>
      </c>
      <c r="C72" s="1" t="s">
        <v>395</v>
      </c>
      <c r="D72" s="1" t="s">
        <v>396</v>
      </c>
      <c r="E72" s="1" t="s">
        <v>397</v>
      </c>
      <c r="F72" s="1" t="s">
        <v>398</v>
      </c>
      <c r="G72" s="1" t="s">
        <v>399</v>
      </c>
      <c r="H72" s="7"/>
      <c r="I72" s="9" t="str">
        <f>IF(H72="","",IF(H72=VLOOKUP(A72,Chiave_Risposte!$A$2:$I$101,8,FALSE),"CORRETTA","ERRATA"))</f>
        <v/>
      </c>
      <c r="J72" s="11" t="str">
        <f>IF(H72="","",IF(H72=VLOOKUP(A72,Chiave_Risposte!$A$2:$I$101,8,FALSE),1,0))</f>
        <v/>
      </c>
      <c r="K72" s="3" t="str">
        <f>IF(H72="","Seleziona A/B/C/D",IF(J72=1,"Esatto: "&amp;VLOOKUP(A72,Chiave_Risposte!$A$2:$I$101,9,FALSE),"Rivedi il tema. Corretta: "&amp;VLOOKUP(A72,Chiave_Risposte!$A$2:$I$101,8,FALSE)&amp;" - "&amp;VLOOKUP(A72,Chiave_Risposte!$A$2:$I$101,9,FALSE)))</f>
        <v>Seleziona A/B/C/D</v>
      </c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49.95" customHeight="1">
      <c r="A73" s="2">
        <v>72</v>
      </c>
      <c r="B73" s="1" t="s">
        <v>37</v>
      </c>
      <c r="C73" s="1" t="s">
        <v>400</v>
      </c>
      <c r="D73" s="1" t="s">
        <v>401</v>
      </c>
      <c r="E73" s="1" t="s">
        <v>402</v>
      </c>
      <c r="F73" s="1" t="s">
        <v>403</v>
      </c>
      <c r="G73" s="1" t="s">
        <v>404</v>
      </c>
      <c r="H73" s="7"/>
      <c r="I73" s="9" t="str">
        <f>IF(H73="","",IF(H73=VLOOKUP(A73,Chiave_Risposte!$A$2:$I$101,8,FALSE),"CORRETTA","ERRATA"))</f>
        <v/>
      </c>
      <c r="J73" s="11" t="str">
        <f>IF(H73="","",IF(H73=VLOOKUP(A73,Chiave_Risposte!$A$2:$I$101,8,FALSE),1,0))</f>
        <v/>
      </c>
      <c r="K73" s="3" t="str">
        <f>IF(H73="","Seleziona A/B/C/D",IF(J73=1,"Esatto: "&amp;VLOOKUP(A73,Chiave_Risposte!$A$2:$I$101,9,FALSE),"Rivedi il tema. Corretta: "&amp;VLOOKUP(A73,Chiave_Risposte!$A$2:$I$101,8,FALSE)&amp;" - "&amp;VLOOKUP(A73,Chiave_Risposte!$A$2:$I$101,9,FALSE)))</f>
        <v>Seleziona A/B/C/D</v>
      </c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49.95" customHeight="1">
      <c r="A74" s="2">
        <v>73</v>
      </c>
      <c r="B74" s="1" t="s">
        <v>37</v>
      </c>
      <c r="C74" s="1" t="s">
        <v>405</v>
      </c>
      <c r="D74" s="1" t="s">
        <v>406</v>
      </c>
      <c r="E74" s="1" t="s">
        <v>407</v>
      </c>
      <c r="F74" s="1" t="s">
        <v>408</v>
      </c>
      <c r="G74" s="1" t="s">
        <v>409</v>
      </c>
      <c r="H74" s="7"/>
      <c r="I74" s="9" t="str">
        <f>IF(H74="","",IF(H74=VLOOKUP(A74,Chiave_Risposte!$A$2:$I$101,8,FALSE),"CORRETTA","ERRATA"))</f>
        <v/>
      </c>
      <c r="J74" s="11" t="str">
        <f>IF(H74="","",IF(H74=VLOOKUP(A74,Chiave_Risposte!$A$2:$I$101,8,FALSE),1,0))</f>
        <v/>
      </c>
      <c r="K74" s="3" t="str">
        <f>IF(H74="","Seleziona A/B/C/D",IF(J74=1,"Esatto: "&amp;VLOOKUP(A74,Chiave_Risposte!$A$2:$I$101,9,FALSE),"Rivedi il tema. Corretta: "&amp;VLOOKUP(A74,Chiave_Risposte!$A$2:$I$101,8,FALSE)&amp;" - "&amp;VLOOKUP(A74,Chiave_Risposte!$A$2:$I$101,9,FALSE)))</f>
        <v>Seleziona A/B/C/D</v>
      </c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49.95" customHeight="1">
      <c r="A75" s="2">
        <v>74</v>
      </c>
      <c r="B75" s="1" t="s">
        <v>37</v>
      </c>
      <c r="C75" s="1" t="s">
        <v>410</v>
      </c>
      <c r="D75" s="1" t="s">
        <v>411</v>
      </c>
      <c r="E75" s="1" t="s">
        <v>412</v>
      </c>
      <c r="F75" s="1" t="s">
        <v>413</v>
      </c>
      <c r="G75" s="1" t="s">
        <v>414</v>
      </c>
      <c r="H75" s="7"/>
      <c r="I75" s="9" t="str">
        <f>IF(H75="","",IF(H75=VLOOKUP(A75,Chiave_Risposte!$A$2:$I$101,8,FALSE),"CORRETTA","ERRATA"))</f>
        <v/>
      </c>
      <c r="J75" s="11" t="str">
        <f>IF(H75="","",IF(H75=VLOOKUP(A75,Chiave_Risposte!$A$2:$I$101,8,FALSE),1,0))</f>
        <v/>
      </c>
      <c r="K75" s="3" t="str">
        <f>IF(H75="","Seleziona A/B/C/D",IF(J75=1,"Esatto: "&amp;VLOOKUP(A75,Chiave_Risposte!$A$2:$I$101,9,FALSE),"Rivedi il tema. Corretta: "&amp;VLOOKUP(A75,Chiave_Risposte!$A$2:$I$101,8,FALSE)&amp;" - "&amp;VLOOKUP(A75,Chiave_Risposte!$A$2:$I$101,9,FALSE)))</f>
        <v>Seleziona A/B/C/D</v>
      </c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49.95" customHeight="1">
      <c r="A76" s="2">
        <v>75</v>
      </c>
      <c r="B76" s="1" t="s">
        <v>37</v>
      </c>
      <c r="C76" s="1" t="s">
        <v>415</v>
      </c>
      <c r="D76" s="1" t="s">
        <v>416</v>
      </c>
      <c r="E76" s="1" t="s">
        <v>417</v>
      </c>
      <c r="F76" s="1" t="s">
        <v>418</v>
      </c>
      <c r="G76" s="1" t="s">
        <v>419</v>
      </c>
      <c r="H76" s="7"/>
      <c r="I76" s="9" t="str">
        <f>IF(H76="","",IF(H76=VLOOKUP(A76,Chiave_Risposte!$A$2:$I$101,8,FALSE),"CORRETTA","ERRATA"))</f>
        <v/>
      </c>
      <c r="J76" s="11" t="str">
        <f>IF(H76="","",IF(H76=VLOOKUP(A76,Chiave_Risposte!$A$2:$I$101,8,FALSE),1,0))</f>
        <v/>
      </c>
      <c r="K76" s="3" t="str">
        <f>IF(H76="","Seleziona A/B/C/D",IF(J76=1,"Esatto: "&amp;VLOOKUP(A76,Chiave_Risposte!$A$2:$I$101,9,FALSE),"Rivedi il tema. Corretta: "&amp;VLOOKUP(A76,Chiave_Risposte!$A$2:$I$101,8,FALSE)&amp;" - "&amp;VLOOKUP(A76,Chiave_Risposte!$A$2:$I$101,9,FALSE)))</f>
        <v>Seleziona A/B/C/D</v>
      </c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49.95" customHeight="1">
      <c r="A77" s="2">
        <v>76</v>
      </c>
      <c r="B77" s="1" t="s">
        <v>37</v>
      </c>
      <c r="C77" s="1" t="s">
        <v>420</v>
      </c>
      <c r="D77" s="1" t="s">
        <v>421</v>
      </c>
      <c r="E77" s="1" t="s">
        <v>422</v>
      </c>
      <c r="F77" s="1" t="s">
        <v>423</v>
      </c>
      <c r="G77" s="1" t="s">
        <v>424</v>
      </c>
      <c r="H77" s="7"/>
      <c r="I77" s="9" t="str">
        <f>IF(H77="","",IF(H77=VLOOKUP(A77,Chiave_Risposte!$A$2:$I$101,8,FALSE),"CORRETTA","ERRATA"))</f>
        <v/>
      </c>
      <c r="J77" s="11" t="str">
        <f>IF(H77="","",IF(H77=VLOOKUP(A77,Chiave_Risposte!$A$2:$I$101,8,FALSE),1,0))</f>
        <v/>
      </c>
      <c r="K77" s="3" t="str">
        <f>IF(H77="","Seleziona A/B/C/D",IF(J77=1,"Esatto: "&amp;VLOOKUP(A77,Chiave_Risposte!$A$2:$I$101,9,FALSE),"Rivedi il tema. Corretta: "&amp;VLOOKUP(A77,Chiave_Risposte!$A$2:$I$101,8,FALSE)&amp;" - "&amp;VLOOKUP(A77,Chiave_Risposte!$A$2:$I$101,9,FALSE)))</f>
        <v>Seleziona A/B/C/D</v>
      </c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49.95" customHeight="1">
      <c r="A78" s="2">
        <v>77</v>
      </c>
      <c r="B78" s="1" t="s">
        <v>37</v>
      </c>
      <c r="C78" s="1" t="s">
        <v>425</v>
      </c>
      <c r="D78" s="1" t="s">
        <v>426</v>
      </c>
      <c r="E78" s="1" t="s">
        <v>427</v>
      </c>
      <c r="F78" s="1" t="s">
        <v>428</v>
      </c>
      <c r="G78" s="1" t="s">
        <v>429</v>
      </c>
      <c r="H78" s="7"/>
      <c r="I78" s="9" t="str">
        <f>IF(H78="","",IF(H78=VLOOKUP(A78,Chiave_Risposte!$A$2:$I$101,8,FALSE),"CORRETTA","ERRATA"))</f>
        <v/>
      </c>
      <c r="J78" s="11" t="str">
        <f>IF(H78="","",IF(H78=VLOOKUP(A78,Chiave_Risposte!$A$2:$I$101,8,FALSE),1,0))</f>
        <v/>
      </c>
      <c r="K78" s="3" t="str">
        <f>IF(H78="","Seleziona A/B/C/D",IF(J78=1,"Esatto: "&amp;VLOOKUP(A78,Chiave_Risposte!$A$2:$I$101,9,FALSE),"Rivedi il tema. Corretta: "&amp;VLOOKUP(A78,Chiave_Risposte!$A$2:$I$101,8,FALSE)&amp;" - "&amp;VLOOKUP(A78,Chiave_Risposte!$A$2:$I$101,9,FALSE)))</f>
        <v>Seleziona A/B/C/D</v>
      </c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49.95" customHeight="1">
      <c r="A79" s="2">
        <v>78</v>
      </c>
      <c r="B79" s="1" t="s">
        <v>37</v>
      </c>
      <c r="C79" s="1" t="s">
        <v>430</v>
      </c>
      <c r="D79" s="1" t="s">
        <v>431</v>
      </c>
      <c r="E79" s="1" t="s">
        <v>432</v>
      </c>
      <c r="F79" s="1" t="s">
        <v>433</v>
      </c>
      <c r="G79" s="1" t="s">
        <v>434</v>
      </c>
      <c r="H79" s="7"/>
      <c r="I79" s="9" t="str">
        <f>IF(H79="","",IF(H79=VLOOKUP(A79,Chiave_Risposte!$A$2:$I$101,8,FALSE),"CORRETTA","ERRATA"))</f>
        <v/>
      </c>
      <c r="J79" s="11" t="str">
        <f>IF(H79="","",IF(H79=VLOOKUP(A79,Chiave_Risposte!$A$2:$I$101,8,FALSE),1,0))</f>
        <v/>
      </c>
      <c r="K79" s="3" t="str">
        <f>IF(H79="","Seleziona A/B/C/D",IF(J79=1,"Esatto: "&amp;VLOOKUP(A79,Chiave_Risposte!$A$2:$I$101,9,FALSE),"Rivedi il tema. Corretta: "&amp;VLOOKUP(A79,Chiave_Risposte!$A$2:$I$101,8,FALSE)&amp;" - "&amp;VLOOKUP(A79,Chiave_Risposte!$A$2:$I$101,9,FALSE)))</f>
        <v>Seleziona A/B/C/D</v>
      </c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49.95" customHeight="1">
      <c r="A80" s="2">
        <v>79</v>
      </c>
      <c r="B80" s="1" t="s">
        <v>37</v>
      </c>
      <c r="C80" s="1" t="s">
        <v>435</v>
      </c>
      <c r="D80" s="1" t="s">
        <v>436</v>
      </c>
      <c r="E80" s="1" t="s">
        <v>437</v>
      </c>
      <c r="F80" s="1" t="s">
        <v>438</v>
      </c>
      <c r="G80" s="1" t="s">
        <v>439</v>
      </c>
      <c r="H80" s="7"/>
      <c r="I80" s="9" t="str">
        <f>IF(H80="","",IF(H80=VLOOKUP(A80,Chiave_Risposte!$A$2:$I$101,8,FALSE),"CORRETTA","ERRATA"))</f>
        <v/>
      </c>
      <c r="J80" s="11" t="str">
        <f>IF(H80="","",IF(H80=VLOOKUP(A80,Chiave_Risposte!$A$2:$I$101,8,FALSE),1,0))</f>
        <v/>
      </c>
      <c r="K80" s="3" t="str">
        <f>IF(H80="","Seleziona A/B/C/D",IF(J80=1,"Esatto: "&amp;VLOOKUP(A80,Chiave_Risposte!$A$2:$I$101,9,FALSE),"Rivedi il tema. Corretta: "&amp;VLOOKUP(A80,Chiave_Risposte!$A$2:$I$101,8,FALSE)&amp;" - "&amp;VLOOKUP(A80,Chiave_Risposte!$A$2:$I$101,9,FALSE)))</f>
        <v>Seleziona A/B/C/D</v>
      </c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49.95" customHeight="1">
      <c r="A81" s="2">
        <v>80</v>
      </c>
      <c r="B81" s="1" t="s">
        <v>37</v>
      </c>
      <c r="C81" s="1" t="s">
        <v>440</v>
      </c>
      <c r="D81" s="1" t="s">
        <v>441</v>
      </c>
      <c r="E81" s="1" t="s">
        <v>442</v>
      </c>
      <c r="F81" s="1" t="s">
        <v>443</v>
      </c>
      <c r="G81" s="1" t="s">
        <v>444</v>
      </c>
      <c r="H81" s="7"/>
      <c r="I81" s="9" t="str">
        <f>IF(H81="","",IF(H81=VLOOKUP(A81,Chiave_Risposte!$A$2:$I$101,8,FALSE),"CORRETTA","ERRATA"))</f>
        <v/>
      </c>
      <c r="J81" s="11" t="str">
        <f>IF(H81="","",IF(H81=VLOOKUP(A81,Chiave_Risposte!$A$2:$I$101,8,FALSE),1,0))</f>
        <v/>
      </c>
      <c r="K81" s="3" t="str">
        <f>IF(H81="","Seleziona A/B/C/D",IF(J81=1,"Esatto: "&amp;VLOOKUP(A81,Chiave_Risposte!$A$2:$I$101,9,FALSE),"Rivedi il tema. Corretta: "&amp;VLOOKUP(A81,Chiave_Risposte!$A$2:$I$101,8,FALSE)&amp;" - "&amp;VLOOKUP(A81,Chiave_Risposte!$A$2:$I$101,9,FALSE)))</f>
        <v>Seleziona A/B/C/D</v>
      </c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49.95" customHeight="1">
      <c r="A82" s="2">
        <v>81</v>
      </c>
      <c r="B82" s="1" t="s">
        <v>39</v>
      </c>
      <c r="C82" s="1" t="s">
        <v>445</v>
      </c>
      <c r="D82" s="1" t="s">
        <v>446</v>
      </c>
      <c r="E82" s="1" t="s">
        <v>447</v>
      </c>
      <c r="F82" s="1" t="s">
        <v>448</v>
      </c>
      <c r="G82" s="1" t="s">
        <v>449</v>
      </c>
      <c r="H82" s="7"/>
      <c r="I82" s="9" t="str">
        <f>IF(H82="","",IF(H82=VLOOKUP(A82,Chiave_Risposte!$A$2:$I$101,8,FALSE),"CORRETTA","ERRATA"))</f>
        <v/>
      </c>
      <c r="J82" s="11" t="str">
        <f>IF(H82="","",IF(H82=VLOOKUP(A82,Chiave_Risposte!$A$2:$I$101,8,FALSE),1,0))</f>
        <v/>
      </c>
      <c r="K82" s="3" t="str">
        <f>IF(H82="","Seleziona A/B/C/D",IF(J82=1,"Esatto: "&amp;VLOOKUP(A82,Chiave_Risposte!$A$2:$I$101,9,FALSE),"Rivedi il tema. Corretta: "&amp;VLOOKUP(A82,Chiave_Risposte!$A$2:$I$101,8,FALSE)&amp;" - "&amp;VLOOKUP(A82,Chiave_Risposte!$A$2:$I$101,9,FALSE)))</f>
        <v>Seleziona A/B/C/D</v>
      </c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49.95" customHeight="1">
      <c r="A83" s="2">
        <v>82</v>
      </c>
      <c r="B83" s="1" t="s">
        <v>39</v>
      </c>
      <c r="C83" s="1" t="s">
        <v>450</v>
      </c>
      <c r="D83" s="1" t="s">
        <v>451</v>
      </c>
      <c r="E83" s="1" t="s">
        <v>452</v>
      </c>
      <c r="F83" s="1" t="s">
        <v>453</v>
      </c>
      <c r="G83" s="1" t="s">
        <v>454</v>
      </c>
      <c r="H83" s="7"/>
      <c r="I83" s="9" t="str">
        <f>IF(H83="","",IF(H83=VLOOKUP(A83,Chiave_Risposte!$A$2:$I$101,8,FALSE),"CORRETTA","ERRATA"))</f>
        <v/>
      </c>
      <c r="J83" s="11" t="str">
        <f>IF(H83="","",IF(H83=VLOOKUP(A83,Chiave_Risposte!$A$2:$I$101,8,FALSE),1,0))</f>
        <v/>
      </c>
      <c r="K83" s="3" t="str">
        <f>IF(H83="","Seleziona A/B/C/D",IF(J83=1,"Esatto: "&amp;VLOOKUP(A83,Chiave_Risposte!$A$2:$I$101,9,FALSE),"Rivedi il tema. Corretta: "&amp;VLOOKUP(A83,Chiave_Risposte!$A$2:$I$101,8,FALSE)&amp;" - "&amp;VLOOKUP(A83,Chiave_Risposte!$A$2:$I$101,9,FALSE)))</f>
        <v>Seleziona A/B/C/D</v>
      </c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49.95" customHeight="1">
      <c r="A84" s="2">
        <v>83</v>
      </c>
      <c r="B84" s="1" t="s">
        <v>39</v>
      </c>
      <c r="C84" s="1" t="s">
        <v>455</v>
      </c>
      <c r="D84" s="1" t="s">
        <v>456</v>
      </c>
      <c r="E84" s="1" t="s">
        <v>457</v>
      </c>
      <c r="F84" s="1" t="s">
        <v>458</v>
      </c>
      <c r="G84" s="1" t="s">
        <v>459</v>
      </c>
      <c r="H84" s="7"/>
      <c r="I84" s="9" t="str">
        <f>IF(H84="","",IF(H84=VLOOKUP(A84,Chiave_Risposte!$A$2:$I$101,8,FALSE),"CORRETTA","ERRATA"))</f>
        <v/>
      </c>
      <c r="J84" s="11" t="str">
        <f>IF(H84="","",IF(H84=VLOOKUP(A84,Chiave_Risposte!$A$2:$I$101,8,FALSE),1,0))</f>
        <v/>
      </c>
      <c r="K84" s="3" t="str">
        <f>IF(H84="","Seleziona A/B/C/D",IF(J84=1,"Esatto: "&amp;VLOOKUP(A84,Chiave_Risposte!$A$2:$I$101,9,FALSE),"Rivedi il tema. Corretta: "&amp;VLOOKUP(A84,Chiave_Risposte!$A$2:$I$101,8,FALSE)&amp;" - "&amp;VLOOKUP(A84,Chiave_Risposte!$A$2:$I$101,9,FALSE)))</f>
        <v>Seleziona A/B/C/D</v>
      </c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49.95" customHeight="1">
      <c r="A85" s="2">
        <v>84</v>
      </c>
      <c r="B85" s="1" t="s">
        <v>39</v>
      </c>
      <c r="C85" s="1" t="s">
        <v>460</v>
      </c>
      <c r="D85" s="1" t="s">
        <v>461</v>
      </c>
      <c r="E85" s="1" t="s">
        <v>462</v>
      </c>
      <c r="F85" s="1" t="s">
        <v>463</v>
      </c>
      <c r="G85" s="1" t="s">
        <v>464</v>
      </c>
      <c r="H85" s="7"/>
      <c r="I85" s="9" t="str">
        <f>IF(H85="","",IF(H85=VLOOKUP(A85,Chiave_Risposte!$A$2:$I$101,8,FALSE),"CORRETTA","ERRATA"))</f>
        <v/>
      </c>
      <c r="J85" s="11" t="str">
        <f>IF(H85="","",IF(H85=VLOOKUP(A85,Chiave_Risposte!$A$2:$I$101,8,FALSE),1,0))</f>
        <v/>
      </c>
      <c r="K85" s="3" t="str">
        <f>IF(H85="","Seleziona A/B/C/D",IF(J85=1,"Esatto: "&amp;VLOOKUP(A85,Chiave_Risposte!$A$2:$I$101,9,FALSE),"Rivedi il tema. Corretta: "&amp;VLOOKUP(A85,Chiave_Risposte!$A$2:$I$101,8,FALSE)&amp;" - "&amp;VLOOKUP(A85,Chiave_Risposte!$A$2:$I$101,9,FALSE)))</f>
        <v>Seleziona A/B/C/D</v>
      </c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49.95" customHeight="1">
      <c r="A86" s="2">
        <v>85</v>
      </c>
      <c r="B86" s="1" t="s">
        <v>39</v>
      </c>
      <c r="C86" s="1" t="s">
        <v>465</v>
      </c>
      <c r="D86" s="1" t="s">
        <v>466</v>
      </c>
      <c r="E86" s="1" t="s">
        <v>467</v>
      </c>
      <c r="F86" s="1" t="s">
        <v>468</v>
      </c>
      <c r="G86" s="1" t="s">
        <v>469</v>
      </c>
      <c r="H86" s="7"/>
      <c r="I86" s="9" t="str">
        <f>IF(H86="","",IF(H86=VLOOKUP(A86,Chiave_Risposte!$A$2:$I$101,8,FALSE),"CORRETTA","ERRATA"))</f>
        <v/>
      </c>
      <c r="J86" s="11" t="str">
        <f>IF(H86="","",IF(H86=VLOOKUP(A86,Chiave_Risposte!$A$2:$I$101,8,FALSE),1,0))</f>
        <v/>
      </c>
      <c r="K86" s="3" t="str">
        <f>IF(H86="","Seleziona A/B/C/D",IF(J86=1,"Esatto: "&amp;VLOOKUP(A86,Chiave_Risposte!$A$2:$I$101,9,FALSE),"Rivedi il tema. Corretta: "&amp;VLOOKUP(A86,Chiave_Risposte!$A$2:$I$101,8,FALSE)&amp;" - "&amp;VLOOKUP(A86,Chiave_Risposte!$A$2:$I$101,9,FALSE)))</f>
        <v>Seleziona A/B/C/D</v>
      </c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49.95" customHeight="1">
      <c r="A87" s="2">
        <v>86</v>
      </c>
      <c r="B87" s="1" t="s">
        <v>39</v>
      </c>
      <c r="C87" s="1" t="s">
        <v>470</v>
      </c>
      <c r="D87" s="1" t="s">
        <v>471</v>
      </c>
      <c r="E87" s="1" t="s">
        <v>472</v>
      </c>
      <c r="F87" s="1" t="s">
        <v>473</v>
      </c>
      <c r="G87" s="1" t="s">
        <v>474</v>
      </c>
      <c r="H87" s="7"/>
      <c r="I87" s="9" t="str">
        <f>IF(H87="","",IF(H87=VLOOKUP(A87,Chiave_Risposte!$A$2:$I$101,8,FALSE),"CORRETTA","ERRATA"))</f>
        <v/>
      </c>
      <c r="J87" s="11" t="str">
        <f>IF(H87="","",IF(H87=VLOOKUP(A87,Chiave_Risposte!$A$2:$I$101,8,FALSE),1,0))</f>
        <v/>
      </c>
      <c r="K87" s="3" t="str">
        <f>IF(H87="","Seleziona A/B/C/D",IF(J87=1,"Esatto: "&amp;VLOOKUP(A87,Chiave_Risposte!$A$2:$I$101,9,FALSE),"Rivedi il tema. Corretta: "&amp;VLOOKUP(A87,Chiave_Risposte!$A$2:$I$101,8,FALSE)&amp;" - "&amp;VLOOKUP(A87,Chiave_Risposte!$A$2:$I$101,9,FALSE)))</f>
        <v>Seleziona A/B/C/D</v>
      </c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49.95" customHeight="1">
      <c r="A88" s="2">
        <v>87</v>
      </c>
      <c r="B88" s="1" t="s">
        <v>39</v>
      </c>
      <c r="C88" s="1" t="s">
        <v>475</v>
      </c>
      <c r="D88" s="1" t="s">
        <v>476</v>
      </c>
      <c r="E88" s="1" t="s">
        <v>477</v>
      </c>
      <c r="F88" s="1" t="s">
        <v>478</v>
      </c>
      <c r="G88" s="1" t="s">
        <v>479</v>
      </c>
      <c r="H88" s="7"/>
      <c r="I88" s="9" t="str">
        <f>IF(H88="","",IF(H88=VLOOKUP(A88,Chiave_Risposte!$A$2:$I$101,8,FALSE),"CORRETTA","ERRATA"))</f>
        <v/>
      </c>
      <c r="J88" s="11" t="str">
        <f>IF(H88="","",IF(H88=VLOOKUP(A88,Chiave_Risposte!$A$2:$I$101,8,FALSE),1,0))</f>
        <v/>
      </c>
      <c r="K88" s="3" t="str">
        <f>IF(H88="","Seleziona A/B/C/D",IF(J88=1,"Esatto: "&amp;VLOOKUP(A88,Chiave_Risposte!$A$2:$I$101,9,FALSE),"Rivedi il tema. Corretta: "&amp;VLOOKUP(A88,Chiave_Risposte!$A$2:$I$101,8,FALSE)&amp;" - "&amp;VLOOKUP(A88,Chiave_Risposte!$A$2:$I$101,9,FALSE)))</f>
        <v>Seleziona A/B/C/D</v>
      </c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49.95" customHeight="1">
      <c r="A89" s="2">
        <v>88</v>
      </c>
      <c r="B89" s="1" t="s">
        <v>39</v>
      </c>
      <c r="C89" s="1" t="s">
        <v>480</v>
      </c>
      <c r="D89" s="1" t="s">
        <v>481</v>
      </c>
      <c r="E89" s="1" t="s">
        <v>482</v>
      </c>
      <c r="F89" s="1" t="s">
        <v>483</v>
      </c>
      <c r="G89" s="1" t="s">
        <v>484</v>
      </c>
      <c r="H89" s="7"/>
      <c r="I89" s="9" t="str">
        <f>IF(H89="","",IF(H89=VLOOKUP(A89,Chiave_Risposte!$A$2:$I$101,8,FALSE),"CORRETTA","ERRATA"))</f>
        <v/>
      </c>
      <c r="J89" s="11" t="str">
        <f>IF(H89="","",IF(H89=VLOOKUP(A89,Chiave_Risposte!$A$2:$I$101,8,FALSE),1,0))</f>
        <v/>
      </c>
      <c r="K89" s="3" t="str">
        <f>IF(H89="","Seleziona A/B/C/D",IF(J89=1,"Esatto: "&amp;VLOOKUP(A89,Chiave_Risposte!$A$2:$I$101,9,FALSE),"Rivedi il tema. Corretta: "&amp;VLOOKUP(A89,Chiave_Risposte!$A$2:$I$101,8,FALSE)&amp;" - "&amp;VLOOKUP(A89,Chiave_Risposte!$A$2:$I$101,9,FALSE)))</f>
        <v>Seleziona A/B/C/D</v>
      </c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49.95" customHeight="1">
      <c r="A90" s="2">
        <v>89</v>
      </c>
      <c r="B90" s="1" t="s">
        <v>39</v>
      </c>
      <c r="C90" s="1" t="s">
        <v>485</v>
      </c>
      <c r="D90" s="1" t="s">
        <v>486</v>
      </c>
      <c r="E90" s="1" t="s">
        <v>487</v>
      </c>
      <c r="F90" s="1" t="s">
        <v>488</v>
      </c>
      <c r="G90" s="1" t="s">
        <v>489</v>
      </c>
      <c r="H90" s="7"/>
      <c r="I90" s="9" t="str">
        <f>IF(H90="","",IF(H90=VLOOKUP(A90,Chiave_Risposte!$A$2:$I$101,8,FALSE),"CORRETTA","ERRATA"))</f>
        <v/>
      </c>
      <c r="J90" s="11" t="str">
        <f>IF(H90="","",IF(H90=VLOOKUP(A90,Chiave_Risposte!$A$2:$I$101,8,FALSE),1,0))</f>
        <v/>
      </c>
      <c r="K90" s="3" t="str">
        <f>IF(H90="","Seleziona A/B/C/D",IF(J90=1,"Esatto: "&amp;VLOOKUP(A90,Chiave_Risposte!$A$2:$I$101,9,FALSE),"Rivedi il tema. Corretta: "&amp;VLOOKUP(A90,Chiave_Risposte!$A$2:$I$101,8,FALSE)&amp;" - "&amp;VLOOKUP(A90,Chiave_Risposte!$A$2:$I$101,9,FALSE)))</f>
        <v>Seleziona A/B/C/D</v>
      </c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49.95" customHeight="1">
      <c r="A91" s="2">
        <v>90</v>
      </c>
      <c r="B91" s="1" t="s">
        <v>39</v>
      </c>
      <c r="C91" s="1" t="s">
        <v>490</v>
      </c>
      <c r="D91" s="1" t="s">
        <v>491</v>
      </c>
      <c r="E91" s="1" t="s">
        <v>492</v>
      </c>
      <c r="F91" s="1" t="s">
        <v>493</v>
      </c>
      <c r="G91" s="1" t="s">
        <v>494</v>
      </c>
      <c r="H91" s="7"/>
      <c r="I91" s="9" t="str">
        <f>IF(H91="","",IF(H91=VLOOKUP(A91,Chiave_Risposte!$A$2:$I$101,8,FALSE),"CORRETTA","ERRATA"))</f>
        <v/>
      </c>
      <c r="J91" s="11" t="str">
        <f>IF(H91="","",IF(H91=VLOOKUP(A91,Chiave_Risposte!$A$2:$I$101,8,FALSE),1,0))</f>
        <v/>
      </c>
      <c r="K91" s="3" t="str">
        <f>IF(H91="","Seleziona A/B/C/D",IF(J91=1,"Esatto: "&amp;VLOOKUP(A91,Chiave_Risposte!$A$2:$I$101,9,FALSE),"Rivedi il tema. Corretta: "&amp;VLOOKUP(A91,Chiave_Risposte!$A$2:$I$101,8,FALSE)&amp;" - "&amp;VLOOKUP(A91,Chiave_Risposte!$A$2:$I$101,9,FALSE)))</f>
        <v>Seleziona A/B/C/D</v>
      </c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49.95" customHeight="1">
      <c r="A92" s="2">
        <v>91</v>
      </c>
      <c r="B92" s="1" t="s">
        <v>41</v>
      </c>
      <c r="C92" s="1" t="s">
        <v>495</v>
      </c>
      <c r="D92" s="1" t="s">
        <v>496</v>
      </c>
      <c r="E92" s="1" t="s">
        <v>497</v>
      </c>
      <c r="F92" s="1" t="s">
        <v>498</v>
      </c>
      <c r="G92" s="1" t="s">
        <v>499</v>
      </c>
      <c r="H92" s="7"/>
      <c r="I92" s="9" t="str">
        <f>IF(H92="","",IF(H92=VLOOKUP(A92,Chiave_Risposte!$A$2:$I$101,8,FALSE),"CORRETTA","ERRATA"))</f>
        <v/>
      </c>
      <c r="J92" s="11" t="str">
        <f>IF(H92="","",IF(H92=VLOOKUP(A92,Chiave_Risposte!$A$2:$I$101,8,FALSE),1,0))</f>
        <v/>
      </c>
      <c r="K92" s="3" t="str">
        <f>IF(H92="","Seleziona A/B/C/D",IF(J92=1,"Esatto: "&amp;VLOOKUP(A92,Chiave_Risposte!$A$2:$I$101,9,FALSE),"Rivedi il tema. Corretta: "&amp;VLOOKUP(A92,Chiave_Risposte!$A$2:$I$101,8,FALSE)&amp;" - "&amp;VLOOKUP(A92,Chiave_Risposte!$A$2:$I$101,9,FALSE)))</f>
        <v>Seleziona A/B/C/D</v>
      </c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49.95" customHeight="1">
      <c r="A93" s="2">
        <v>92</v>
      </c>
      <c r="B93" s="1" t="s">
        <v>41</v>
      </c>
      <c r="C93" s="1" t="s">
        <v>500</v>
      </c>
      <c r="D93" s="1" t="s">
        <v>501</v>
      </c>
      <c r="E93" s="1" t="s">
        <v>502</v>
      </c>
      <c r="F93" s="1" t="s">
        <v>503</v>
      </c>
      <c r="G93" s="1" t="s">
        <v>504</v>
      </c>
      <c r="H93" s="7"/>
      <c r="I93" s="9" t="str">
        <f>IF(H93="","",IF(H93=VLOOKUP(A93,Chiave_Risposte!$A$2:$I$101,8,FALSE),"CORRETTA","ERRATA"))</f>
        <v/>
      </c>
      <c r="J93" s="11" t="str">
        <f>IF(H93="","",IF(H93=VLOOKUP(A93,Chiave_Risposte!$A$2:$I$101,8,FALSE),1,0))</f>
        <v/>
      </c>
      <c r="K93" s="3" t="str">
        <f>IF(H93="","Seleziona A/B/C/D",IF(J93=1,"Esatto: "&amp;VLOOKUP(A93,Chiave_Risposte!$A$2:$I$101,9,FALSE),"Rivedi il tema. Corretta: "&amp;VLOOKUP(A93,Chiave_Risposte!$A$2:$I$101,8,FALSE)&amp;" - "&amp;VLOOKUP(A93,Chiave_Risposte!$A$2:$I$101,9,FALSE)))</f>
        <v>Seleziona A/B/C/D</v>
      </c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49.95" customHeight="1">
      <c r="A94" s="2">
        <v>93</v>
      </c>
      <c r="B94" s="1" t="s">
        <v>41</v>
      </c>
      <c r="C94" s="1" t="s">
        <v>505</v>
      </c>
      <c r="D94" s="1" t="s">
        <v>506</v>
      </c>
      <c r="E94" s="1" t="s">
        <v>507</v>
      </c>
      <c r="F94" s="1" t="s">
        <v>508</v>
      </c>
      <c r="G94" s="1" t="s">
        <v>509</v>
      </c>
      <c r="H94" s="7"/>
      <c r="I94" s="9" t="str">
        <f>IF(H94="","",IF(H94=VLOOKUP(A94,Chiave_Risposte!$A$2:$I$101,8,FALSE),"CORRETTA","ERRATA"))</f>
        <v/>
      </c>
      <c r="J94" s="11" t="str">
        <f>IF(H94="","",IF(H94=VLOOKUP(A94,Chiave_Risposte!$A$2:$I$101,8,FALSE),1,0))</f>
        <v/>
      </c>
      <c r="K94" s="3" t="str">
        <f>IF(H94="","Seleziona A/B/C/D",IF(J94=1,"Esatto: "&amp;VLOOKUP(A94,Chiave_Risposte!$A$2:$I$101,9,FALSE),"Rivedi il tema. Corretta: "&amp;VLOOKUP(A94,Chiave_Risposte!$A$2:$I$101,8,FALSE)&amp;" - "&amp;VLOOKUP(A94,Chiave_Risposte!$A$2:$I$101,9,FALSE)))</f>
        <v>Seleziona A/B/C/D</v>
      </c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49.95" customHeight="1">
      <c r="A95" s="2">
        <v>94</v>
      </c>
      <c r="B95" s="1" t="s">
        <v>41</v>
      </c>
      <c r="C95" s="1" t="s">
        <v>510</v>
      </c>
      <c r="D95" s="1" t="s">
        <v>511</v>
      </c>
      <c r="E95" s="1" t="s">
        <v>512</v>
      </c>
      <c r="F95" s="1" t="s">
        <v>513</v>
      </c>
      <c r="G95" s="1" t="s">
        <v>514</v>
      </c>
      <c r="H95" s="7"/>
      <c r="I95" s="9" t="str">
        <f>IF(H95="","",IF(H95=VLOOKUP(A95,Chiave_Risposte!$A$2:$I$101,8,FALSE),"CORRETTA","ERRATA"))</f>
        <v/>
      </c>
      <c r="J95" s="11" t="str">
        <f>IF(H95="","",IF(H95=VLOOKUP(A95,Chiave_Risposte!$A$2:$I$101,8,FALSE),1,0))</f>
        <v/>
      </c>
      <c r="K95" s="3" t="str">
        <f>IF(H95="","Seleziona A/B/C/D",IF(J95=1,"Esatto: "&amp;VLOOKUP(A95,Chiave_Risposte!$A$2:$I$101,9,FALSE),"Rivedi il tema. Corretta: "&amp;VLOOKUP(A95,Chiave_Risposte!$A$2:$I$101,8,FALSE)&amp;" - "&amp;VLOOKUP(A95,Chiave_Risposte!$A$2:$I$101,9,FALSE)))</f>
        <v>Seleziona A/B/C/D</v>
      </c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49.95" customHeight="1">
      <c r="A96" s="2">
        <v>95</v>
      </c>
      <c r="B96" s="1" t="s">
        <v>41</v>
      </c>
      <c r="C96" s="1" t="s">
        <v>515</v>
      </c>
      <c r="D96" s="1" t="s">
        <v>516</v>
      </c>
      <c r="E96" s="1" t="s">
        <v>517</v>
      </c>
      <c r="F96" s="1" t="s">
        <v>518</v>
      </c>
      <c r="G96" s="1" t="s">
        <v>519</v>
      </c>
      <c r="H96" s="7"/>
      <c r="I96" s="9" t="str">
        <f>IF(H96="","",IF(H96=VLOOKUP(A96,Chiave_Risposte!$A$2:$I$101,8,FALSE),"CORRETTA","ERRATA"))</f>
        <v/>
      </c>
      <c r="J96" s="11" t="str">
        <f>IF(H96="","",IF(H96=VLOOKUP(A96,Chiave_Risposte!$A$2:$I$101,8,FALSE),1,0))</f>
        <v/>
      </c>
      <c r="K96" s="3" t="str">
        <f>IF(H96="","Seleziona A/B/C/D",IF(J96=1,"Esatto: "&amp;VLOOKUP(A96,Chiave_Risposte!$A$2:$I$101,9,FALSE),"Rivedi il tema. Corretta: "&amp;VLOOKUP(A96,Chiave_Risposte!$A$2:$I$101,8,FALSE)&amp;" - "&amp;VLOOKUP(A96,Chiave_Risposte!$A$2:$I$101,9,FALSE)))</f>
        <v>Seleziona A/B/C/D</v>
      </c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49.95" customHeight="1">
      <c r="A97" s="2">
        <v>96</v>
      </c>
      <c r="B97" s="1" t="s">
        <v>41</v>
      </c>
      <c r="C97" s="1" t="s">
        <v>520</v>
      </c>
      <c r="D97" s="1" t="s">
        <v>521</v>
      </c>
      <c r="E97" s="1" t="s">
        <v>522</v>
      </c>
      <c r="F97" s="1" t="s">
        <v>523</v>
      </c>
      <c r="G97" s="1" t="s">
        <v>524</v>
      </c>
      <c r="H97" s="7"/>
      <c r="I97" s="9" t="str">
        <f>IF(H97="","",IF(H97=VLOOKUP(A97,Chiave_Risposte!$A$2:$I$101,8,FALSE),"CORRETTA","ERRATA"))</f>
        <v/>
      </c>
      <c r="J97" s="11" t="str">
        <f>IF(H97="","",IF(H97=VLOOKUP(A97,Chiave_Risposte!$A$2:$I$101,8,FALSE),1,0))</f>
        <v/>
      </c>
      <c r="K97" s="3" t="str">
        <f>IF(H97="","Seleziona A/B/C/D",IF(J97=1,"Esatto: "&amp;VLOOKUP(A97,Chiave_Risposte!$A$2:$I$101,9,FALSE),"Rivedi il tema. Corretta: "&amp;VLOOKUP(A97,Chiave_Risposte!$A$2:$I$101,8,FALSE)&amp;" - "&amp;VLOOKUP(A97,Chiave_Risposte!$A$2:$I$101,9,FALSE)))</f>
        <v>Seleziona A/B/C/D</v>
      </c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49.95" customHeight="1">
      <c r="A98" s="2">
        <v>97</v>
      </c>
      <c r="B98" s="1" t="s">
        <v>41</v>
      </c>
      <c r="C98" s="1" t="s">
        <v>525</v>
      </c>
      <c r="D98" s="1" t="s">
        <v>526</v>
      </c>
      <c r="E98" s="1" t="s">
        <v>527</v>
      </c>
      <c r="F98" s="1" t="s">
        <v>528</v>
      </c>
      <c r="G98" s="1" t="s">
        <v>529</v>
      </c>
      <c r="H98" s="7"/>
      <c r="I98" s="9" t="str">
        <f>IF(H98="","",IF(H98=VLOOKUP(A98,Chiave_Risposte!$A$2:$I$101,8,FALSE),"CORRETTA","ERRATA"))</f>
        <v/>
      </c>
      <c r="J98" s="11" t="str">
        <f>IF(H98="","",IF(H98=VLOOKUP(A98,Chiave_Risposte!$A$2:$I$101,8,FALSE),1,0))</f>
        <v/>
      </c>
      <c r="K98" s="3" t="str">
        <f>IF(H98="","Seleziona A/B/C/D",IF(J98=1,"Esatto: "&amp;VLOOKUP(A98,Chiave_Risposte!$A$2:$I$101,9,FALSE),"Rivedi il tema. Corretta: "&amp;VLOOKUP(A98,Chiave_Risposte!$A$2:$I$101,8,FALSE)&amp;" - "&amp;VLOOKUP(A98,Chiave_Risposte!$A$2:$I$101,9,FALSE)))</f>
        <v>Seleziona A/B/C/D</v>
      </c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49.95" customHeight="1">
      <c r="A99" s="2">
        <v>98</v>
      </c>
      <c r="B99" s="1" t="s">
        <v>41</v>
      </c>
      <c r="C99" s="1" t="s">
        <v>530</v>
      </c>
      <c r="D99" s="1" t="s">
        <v>531</v>
      </c>
      <c r="E99" s="1" t="s">
        <v>532</v>
      </c>
      <c r="F99" s="1" t="s">
        <v>533</v>
      </c>
      <c r="G99" s="1" t="s">
        <v>534</v>
      </c>
      <c r="H99" s="7"/>
      <c r="I99" s="9" t="str">
        <f>IF(H99="","",IF(H99=VLOOKUP(A99,Chiave_Risposte!$A$2:$I$101,8,FALSE),"CORRETTA","ERRATA"))</f>
        <v/>
      </c>
      <c r="J99" s="11" t="str">
        <f>IF(H99="","",IF(H99=VLOOKUP(A99,Chiave_Risposte!$A$2:$I$101,8,FALSE),1,0))</f>
        <v/>
      </c>
      <c r="K99" s="3" t="str">
        <f>IF(H99="","Seleziona A/B/C/D",IF(J99=1,"Esatto: "&amp;VLOOKUP(A99,Chiave_Risposte!$A$2:$I$101,9,FALSE),"Rivedi il tema. Corretta: "&amp;VLOOKUP(A99,Chiave_Risposte!$A$2:$I$101,8,FALSE)&amp;" - "&amp;VLOOKUP(A99,Chiave_Risposte!$A$2:$I$101,9,FALSE)))</f>
        <v>Seleziona A/B/C/D</v>
      </c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49.95" customHeight="1">
      <c r="A100" s="2">
        <v>99</v>
      </c>
      <c r="B100" s="1" t="s">
        <v>41</v>
      </c>
      <c r="C100" s="1" t="s">
        <v>535</v>
      </c>
      <c r="D100" s="1" t="s">
        <v>536</v>
      </c>
      <c r="E100" s="1" t="s">
        <v>537</v>
      </c>
      <c r="F100" s="1" t="s">
        <v>538</v>
      </c>
      <c r="G100" s="1" t="s">
        <v>539</v>
      </c>
      <c r="H100" s="7"/>
      <c r="I100" s="9" t="str">
        <f>IF(H100="","",IF(H100=VLOOKUP(A100,Chiave_Risposte!$A$2:$I$101,8,FALSE),"CORRETTA","ERRATA"))</f>
        <v/>
      </c>
      <c r="J100" s="11" t="str">
        <f>IF(H100="","",IF(H100=VLOOKUP(A100,Chiave_Risposte!$A$2:$I$101,8,FALSE),1,0))</f>
        <v/>
      </c>
      <c r="K100" s="3" t="str">
        <f>IF(H100="","Seleziona A/B/C/D",IF(J100=1,"Esatto: "&amp;VLOOKUP(A100,Chiave_Risposte!$A$2:$I$101,9,FALSE),"Rivedi il tema. Corretta: "&amp;VLOOKUP(A100,Chiave_Risposte!$A$2:$I$101,8,FALSE)&amp;" - "&amp;VLOOKUP(A100,Chiave_Risposte!$A$2:$I$101,9,FALSE)))</f>
        <v>Seleziona A/B/C/D</v>
      </c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49.95" customHeight="1">
      <c r="A101" s="4">
        <v>100</v>
      </c>
      <c r="B101" s="5" t="s">
        <v>41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 t="s">
        <v>544</v>
      </c>
      <c r="H101" s="8"/>
      <c r="I101" s="10" t="str">
        <f>IF(H101="","",IF(H101=VLOOKUP(A101,Chiave_Risposte!$A$2:$I$101,8,FALSE),"CORRETTA","ERRATA"))</f>
        <v/>
      </c>
      <c r="J101" s="12" t="str">
        <f>IF(H101="","",IF(H101=VLOOKUP(A101,Chiave_Risposte!$A$2:$I$101,8,FALSE),1,0))</f>
        <v/>
      </c>
      <c r="K101" s="6" t="str">
        <f>IF(H101="","Seleziona A/B/C/D",IF(J101=1,"Esatto: "&amp;VLOOKUP(A101,Chiave_Risposte!$A$2:$I$101,9,FALSE),"Rivedi il tema. Corretta: "&amp;VLOOKUP(A101,Chiave_Risposte!$A$2:$I$101,8,FALSE)&amp;" - "&amp;VLOOKUP(A101,Chiave_Risposte!$A$2:$I$101,9,FALSE)))</f>
        <v>Seleziona A/B/C/D</v>
      </c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</sheetData>
  <conditionalFormatting sqref="I2:I101">
    <cfRule type="expression" dxfId="1" priority="1">
      <formula>I2="CORRETTA"</formula>
    </cfRule>
    <cfRule type="expression" dxfId="0" priority="2">
      <formula>I2="ERRATA"</formula>
    </cfRule>
  </conditionalFormatting>
  <conditionalFormatting sqref="J2:J101">
    <cfRule type="dataBar" priority="3">
      <dataBar>
        <cfvo type="min"/>
        <cfvo type="max"/>
        <color rgb="FF10B981"/>
      </dataBar>
    </cfRule>
    <cfRule type="dataBar" priority="4">
      <dataBar>
        <cfvo type="min"/>
        <cfvo type="max"/>
        <color rgb="FF10B981"/>
      </dataBar>
      <extLst>
        <ext xmlns:x14="http://schemas.microsoft.com/office/spreadsheetml/2009/9/main" uri="{B025F937-C7B1-47D3-B67F-A62EFF666E3E}">
          <x14:id>{B0969420-1BB9-64C5-41B1-2E3FB894B94F}</x14:id>
        </ext>
      </extLst>
    </cfRule>
  </conditionalFormatting>
  <dataValidations count="1">
    <dataValidation type="list" sqref="H2:H101" xr:uid="{00000000-0002-0000-0100-000000000000}">
      <formula1>"A,B,C,D"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969420-1BB9-64C5-41B1-2E3FB894B94F}">
            <x14:dataBar>
              <x14:cfvo type="min"/>
              <x14:cfvo type="max"/>
              <x14:negativeFillColor auto="1"/>
              <x14:axisColor auto="1"/>
            </x14:dataBar>
          </x14:cfRule>
          <xm:sqref>J2:J101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00"/>
  <sheetViews>
    <sheetView showGridLines="0" workbookViewId="0">
      <selection activeCell="C6" sqref="C6"/>
    </sheetView>
  </sheetViews>
  <sheetFormatPr defaultRowHeight="13.8"/>
  <cols>
    <col min="1" max="1" width="6" customWidth="1"/>
    <col min="2" max="2" width="28" customWidth="1"/>
    <col min="3" max="3" width="63" customWidth="1"/>
    <col min="4" max="7" width="24" customWidth="1"/>
    <col min="8" max="8" width="10" customWidth="1"/>
    <col min="9" max="9" width="45" customWidth="1"/>
  </cols>
  <sheetData>
    <row r="1" spans="1:26" ht="14.4">
      <c r="A1" s="42" t="s">
        <v>18</v>
      </c>
      <c r="B1" s="43" t="s">
        <v>20</v>
      </c>
      <c r="C1" s="43" t="s">
        <v>43</v>
      </c>
      <c r="D1" s="43" t="s">
        <v>44</v>
      </c>
      <c r="E1" s="43" t="s">
        <v>45</v>
      </c>
      <c r="F1" s="43" t="s">
        <v>46</v>
      </c>
      <c r="G1" s="43" t="s">
        <v>47</v>
      </c>
      <c r="H1" s="43" t="s">
        <v>545</v>
      </c>
      <c r="I1" s="44" t="s">
        <v>546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6" customHeight="1">
      <c r="A2" s="2">
        <v>1</v>
      </c>
      <c r="B2" s="1" t="s">
        <v>23</v>
      </c>
      <c r="C2" s="1" t="s">
        <v>51</v>
      </c>
      <c r="D2" s="1" t="s">
        <v>52</v>
      </c>
      <c r="E2" s="1" t="s">
        <v>53</v>
      </c>
      <c r="F2" s="1" t="s">
        <v>54</v>
      </c>
      <c r="G2" s="1" t="s">
        <v>55</v>
      </c>
      <c r="H2" s="13" t="s">
        <v>45</v>
      </c>
      <c r="I2" s="3" t="s">
        <v>53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6" customHeight="1">
      <c r="A3" s="2">
        <v>2</v>
      </c>
      <c r="B3" s="1" t="s">
        <v>23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60</v>
      </c>
      <c r="H3" s="13" t="s">
        <v>45</v>
      </c>
      <c r="I3" s="3" t="s">
        <v>58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</row>
    <row r="4" spans="1:26" ht="36" customHeight="1">
      <c r="A4" s="2">
        <v>3</v>
      </c>
      <c r="B4" s="1" t="s">
        <v>23</v>
      </c>
      <c r="C4" s="1" t="s">
        <v>61</v>
      </c>
      <c r="D4" s="1" t="s">
        <v>62</v>
      </c>
      <c r="E4" s="1" t="s">
        <v>63</v>
      </c>
      <c r="F4" s="1" t="s">
        <v>64</v>
      </c>
      <c r="G4" s="1" t="s">
        <v>65</v>
      </c>
      <c r="H4" s="13" t="s">
        <v>47</v>
      </c>
      <c r="I4" s="3" t="s">
        <v>65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spans="1:26" ht="36" customHeight="1">
      <c r="A5" s="2">
        <v>4</v>
      </c>
      <c r="B5" s="1" t="s">
        <v>23</v>
      </c>
      <c r="C5" s="1" t="s">
        <v>66</v>
      </c>
      <c r="D5" s="1" t="s">
        <v>67</v>
      </c>
      <c r="E5" s="1" t="s">
        <v>68</v>
      </c>
      <c r="F5" s="1" t="s">
        <v>69</v>
      </c>
      <c r="G5" s="1" t="s">
        <v>70</v>
      </c>
      <c r="H5" s="13" t="s">
        <v>45</v>
      </c>
      <c r="I5" s="3" t="s">
        <v>68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spans="1:26" ht="36" customHeight="1">
      <c r="A6" s="2">
        <v>5</v>
      </c>
      <c r="B6" s="1" t="s">
        <v>23</v>
      </c>
      <c r="C6" s="1" t="s">
        <v>71</v>
      </c>
      <c r="D6" s="1" t="s">
        <v>72</v>
      </c>
      <c r="E6" s="1" t="s">
        <v>73</v>
      </c>
      <c r="F6" s="1" t="s">
        <v>74</v>
      </c>
      <c r="G6" s="1" t="s">
        <v>75</v>
      </c>
      <c r="H6" s="13" t="s">
        <v>47</v>
      </c>
      <c r="I6" s="3" t="s">
        <v>75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6" customHeight="1">
      <c r="A7" s="2">
        <v>6</v>
      </c>
      <c r="B7" s="1" t="s">
        <v>23</v>
      </c>
      <c r="C7" s="1" t="s">
        <v>76</v>
      </c>
      <c r="D7" s="1" t="s">
        <v>77</v>
      </c>
      <c r="E7" s="1" t="s">
        <v>78</v>
      </c>
      <c r="F7" s="1" t="s">
        <v>79</v>
      </c>
      <c r="G7" s="1" t="s">
        <v>80</v>
      </c>
      <c r="H7" s="13" t="s">
        <v>47</v>
      </c>
      <c r="I7" s="3" t="s">
        <v>80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36" customHeight="1">
      <c r="A8" s="2">
        <v>7</v>
      </c>
      <c r="B8" s="1" t="s">
        <v>23</v>
      </c>
      <c r="C8" s="1" t="s">
        <v>81</v>
      </c>
      <c r="D8" s="1" t="s">
        <v>82</v>
      </c>
      <c r="E8" s="1" t="s">
        <v>83</v>
      </c>
      <c r="F8" s="1" t="s">
        <v>84</v>
      </c>
      <c r="G8" s="1" t="s">
        <v>85</v>
      </c>
      <c r="H8" s="13" t="s">
        <v>45</v>
      </c>
      <c r="I8" s="3" t="s">
        <v>83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36" customHeight="1">
      <c r="A9" s="2">
        <v>8</v>
      </c>
      <c r="B9" s="1" t="s">
        <v>23</v>
      </c>
      <c r="C9" s="1" t="s">
        <v>86</v>
      </c>
      <c r="D9" s="1" t="s">
        <v>87</v>
      </c>
      <c r="E9" s="1" t="s">
        <v>88</v>
      </c>
      <c r="F9" s="1" t="s">
        <v>89</v>
      </c>
      <c r="G9" s="1" t="s">
        <v>90</v>
      </c>
      <c r="H9" s="13" t="s">
        <v>46</v>
      </c>
      <c r="I9" s="3" t="s">
        <v>89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36" customHeight="1">
      <c r="A10" s="2">
        <v>9</v>
      </c>
      <c r="B10" s="1" t="s">
        <v>23</v>
      </c>
      <c r="C10" s="1" t="s">
        <v>91</v>
      </c>
      <c r="D10" s="1" t="s">
        <v>92</v>
      </c>
      <c r="E10" s="1" t="s">
        <v>93</v>
      </c>
      <c r="F10" s="1" t="s">
        <v>94</v>
      </c>
      <c r="G10" s="1" t="s">
        <v>95</v>
      </c>
      <c r="H10" s="13" t="s">
        <v>47</v>
      </c>
      <c r="I10" s="3" t="s">
        <v>95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36" customHeight="1">
      <c r="A11" s="2">
        <v>10</v>
      </c>
      <c r="B11" s="1" t="s">
        <v>23</v>
      </c>
      <c r="C11" s="1" t="s">
        <v>96</v>
      </c>
      <c r="D11" s="1" t="s">
        <v>97</v>
      </c>
      <c r="E11" s="1" t="s">
        <v>98</v>
      </c>
      <c r="F11" s="1" t="s">
        <v>99</v>
      </c>
      <c r="G11" s="1" t="s">
        <v>100</v>
      </c>
      <c r="H11" s="13" t="s">
        <v>44</v>
      </c>
      <c r="I11" s="3" t="s">
        <v>97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36" customHeight="1">
      <c r="A12" s="2">
        <v>11</v>
      </c>
      <c r="B12" s="1" t="s">
        <v>25</v>
      </c>
      <c r="C12" s="1" t="s">
        <v>101</v>
      </c>
      <c r="D12" s="1" t="s">
        <v>102</v>
      </c>
      <c r="E12" s="1" t="s">
        <v>103</v>
      </c>
      <c r="F12" s="1" t="s">
        <v>104</v>
      </c>
      <c r="G12" s="1" t="s">
        <v>105</v>
      </c>
      <c r="H12" s="13" t="s">
        <v>45</v>
      </c>
      <c r="I12" s="3" t="s">
        <v>103</v>
      </c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</row>
    <row r="13" spans="1:26" ht="36" customHeight="1">
      <c r="A13" s="2">
        <v>12</v>
      </c>
      <c r="B13" s="1" t="s">
        <v>25</v>
      </c>
      <c r="C13" s="1" t="s">
        <v>106</v>
      </c>
      <c r="D13" s="1" t="s">
        <v>107</v>
      </c>
      <c r="E13" s="1" t="s">
        <v>108</v>
      </c>
      <c r="F13" s="1" t="s">
        <v>109</v>
      </c>
      <c r="G13" s="1" t="s">
        <v>110</v>
      </c>
      <c r="H13" s="13" t="s">
        <v>46</v>
      </c>
      <c r="I13" s="3" t="s">
        <v>109</v>
      </c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</row>
    <row r="14" spans="1:26" ht="36" customHeight="1">
      <c r="A14" s="2">
        <v>13</v>
      </c>
      <c r="B14" s="1" t="s">
        <v>25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3" t="s">
        <v>47</v>
      </c>
      <c r="I14" s="3" t="s">
        <v>115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 spans="1:26" ht="36" customHeight="1">
      <c r="A15" s="2">
        <v>14</v>
      </c>
      <c r="B15" s="1" t="s">
        <v>25</v>
      </c>
      <c r="C15" s="1" t="s">
        <v>116</v>
      </c>
      <c r="D15" s="1" t="s">
        <v>117</v>
      </c>
      <c r="E15" s="1" t="s">
        <v>118</v>
      </c>
      <c r="F15" s="1" t="s">
        <v>119</v>
      </c>
      <c r="G15" s="1" t="s">
        <v>120</v>
      </c>
      <c r="H15" s="13" t="s">
        <v>44</v>
      </c>
      <c r="I15" s="3" t="s">
        <v>117</v>
      </c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</row>
    <row r="16" spans="1:26" ht="36" customHeight="1">
      <c r="A16" s="2">
        <v>15</v>
      </c>
      <c r="B16" s="1" t="s">
        <v>25</v>
      </c>
      <c r="C16" s="1" t="s">
        <v>121</v>
      </c>
      <c r="D16" s="1" t="s">
        <v>118</v>
      </c>
      <c r="E16" s="1" t="s">
        <v>117</v>
      </c>
      <c r="F16" s="1" t="s">
        <v>122</v>
      </c>
      <c r="G16" s="1" t="s">
        <v>123</v>
      </c>
      <c r="H16" s="13" t="s">
        <v>44</v>
      </c>
      <c r="I16" s="3" t="s">
        <v>118</v>
      </c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</row>
    <row r="17" spans="1:26" ht="36" customHeight="1">
      <c r="A17" s="2">
        <v>16</v>
      </c>
      <c r="B17" s="1" t="s">
        <v>25</v>
      </c>
      <c r="C17" s="1" t="s">
        <v>124</v>
      </c>
      <c r="D17" s="1" t="s">
        <v>125</v>
      </c>
      <c r="E17" s="1" t="s">
        <v>126</v>
      </c>
      <c r="F17" s="1" t="s">
        <v>127</v>
      </c>
      <c r="G17" s="1" t="s">
        <v>128</v>
      </c>
      <c r="H17" s="13" t="s">
        <v>44</v>
      </c>
      <c r="I17" s="3" t="s">
        <v>125</v>
      </c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36" customHeight="1">
      <c r="A18" s="2">
        <v>17</v>
      </c>
      <c r="B18" s="1" t="s">
        <v>25</v>
      </c>
      <c r="C18" s="1" t="s">
        <v>129</v>
      </c>
      <c r="D18" s="1" t="s">
        <v>130</v>
      </c>
      <c r="E18" s="1" t="s">
        <v>131</v>
      </c>
      <c r="F18" s="1" t="s">
        <v>132</v>
      </c>
      <c r="G18" s="1" t="s">
        <v>133</v>
      </c>
      <c r="H18" s="13" t="s">
        <v>47</v>
      </c>
      <c r="I18" s="3" t="s">
        <v>133</v>
      </c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36" customHeight="1">
      <c r="A19" s="2">
        <v>18</v>
      </c>
      <c r="B19" s="1" t="s">
        <v>25</v>
      </c>
      <c r="C19" s="1" t="s">
        <v>134</v>
      </c>
      <c r="D19" s="1" t="s">
        <v>135</v>
      </c>
      <c r="E19" s="1" t="s">
        <v>136</v>
      </c>
      <c r="F19" s="1" t="s">
        <v>137</v>
      </c>
      <c r="G19" s="1" t="s">
        <v>138</v>
      </c>
      <c r="H19" s="13" t="s">
        <v>44</v>
      </c>
      <c r="I19" s="3" t="s">
        <v>135</v>
      </c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</row>
    <row r="20" spans="1:26" ht="36" customHeight="1">
      <c r="A20" s="2">
        <v>19</v>
      </c>
      <c r="B20" s="1" t="s">
        <v>25</v>
      </c>
      <c r="C20" s="1" t="s">
        <v>139</v>
      </c>
      <c r="D20" s="1" t="s">
        <v>140</v>
      </c>
      <c r="E20" s="1" t="s">
        <v>141</v>
      </c>
      <c r="F20" s="1" t="s">
        <v>142</v>
      </c>
      <c r="G20" s="1" t="s">
        <v>143</v>
      </c>
      <c r="H20" s="13" t="s">
        <v>46</v>
      </c>
      <c r="I20" s="3" t="s">
        <v>142</v>
      </c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 ht="36" customHeight="1">
      <c r="A21" s="2">
        <v>20</v>
      </c>
      <c r="B21" s="1" t="s">
        <v>25</v>
      </c>
      <c r="C21" s="1" t="s">
        <v>144</v>
      </c>
      <c r="D21" s="1" t="s">
        <v>145</v>
      </c>
      <c r="E21" s="1" t="s">
        <v>146</v>
      </c>
      <c r="F21" s="1" t="s">
        <v>147</v>
      </c>
      <c r="G21" s="1" t="s">
        <v>148</v>
      </c>
      <c r="H21" s="13" t="s">
        <v>44</v>
      </c>
      <c r="I21" s="3" t="s">
        <v>145</v>
      </c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</row>
    <row r="22" spans="1:26" ht="36" customHeight="1">
      <c r="A22" s="2">
        <v>21</v>
      </c>
      <c r="B22" s="1" t="s">
        <v>27</v>
      </c>
      <c r="C22" s="1" t="s">
        <v>149</v>
      </c>
      <c r="D22" s="1" t="s">
        <v>150</v>
      </c>
      <c r="E22" s="1" t="s">
        <v>151</v>
      </c>
      <c r="F22" s="1" t="s">
        <v>152</v>
      </c>
      <c r="G22" s="1" t="s">
        <v>153</v>
      </c>
      <c r="H22" s="13" t="s">
        <v>44</v>
      </c>
      <c r="I22" s="3" t="s">
        <v>150</v>
      </c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</row>
    <row r="23" spans="1:26" ht="36" customHeight="1">
      <c r="A23" s="2">
        <v>22</v>
      </c>
      <c r="B23" s="1" t="s">
        <v>27</v>
      </c>
      <c r="C23" s="1" t="s">
        <v>154</v>
      </c>
      <c r="D23" s="1" t="s">
        <v>155</v>
      </c>
      <c r="E23" s="1" t="s">
        <v>156</v>
      </c>
      <c r="F23" s="1" t="s">
        <v>157</v>
      </c>
      <c r="G23" s="1" t="s">
        <v>158</v>
      </c>
      <c r="H23" s="13" t="s">
        <v>46</v>
      </c>
      <c r="I23" s="3" t="s">
        <v>157</v>
      </c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</row>
    <row r="24" spans="1:26" ht="36" customHeight="1">
      <c r="A24" s="2">
        <v>23</v>
      </c>
      <c r="B24" s="1" t="s">
        <v>27</v>
      </c>
      <c r="C24" s="1" t="s">
        <v>159</v>
      </c>
      <c r="D24" s="1" t="s">
        <v>160</v>
      </c>
      <c r="E24" s="1" t="s">
        <v>161</v>
      </c>
      <c r="F24" s="1" t="s">
        <v>162</v>
      </c>
      <c r="G24" s="1" t="s">
        <v>163</v>
      </c>
      <c r="H24" s="13" t="s">
        <v>45</v>
      </c>
      <c r="I24" s="3" t="s">
        <v>161</v>
      </c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</row>
    <row r="25" spans="1:26" ht="36" customHeight="1">
      <c r="A25" s="2">
        <v>24</v>
      </c>
      <c r="B25" s="1" t="s">
        <v>27</v>
      </c>
      <c r="C25" s="1" t="s">
        <v>164</v>
      </c>
      <c r="D25" s="1" t="s">
        <v>165</v>
      </c>
      <c r="E25" s="1" t="s">
        <v>166</v>
      </c>
      <c r="F25" s="1" t="s">
        <v>167</v>
      </c>
      <c r="G25" s="1" t="s">
        <v>168</v>
      </c>
      <c r="H25" s="13" t="s">
        <v>45</v>
      </c>
      <c r="I25" s="3" t="s">
        <v>166</v>
      </c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</row>
    <row r="26" spans="1:26" ht="36" customHeight="1">
      <c r="A26" s="2">
        <v>25</v>
      </c>
      <c r="B26" s="1" t="s">
        <v>27</v>
      </c>
      <c r="C26" s="1" t="s">
        <v>169</v>
      </c>
      <c r="D26" s="1" t="s">
        <v>170</v>
      </c>
      <c r="E26" s="1" t="s">
        <v>171</v>
      </c>
      <c r="F26" s="1" t="s">
        <v>172</v>
      </c>
      <c r="G26" s="1" t="s">
        <v>173</v>
      </c>
      <c r="H26" s="13" t="s">
        <v>47</v>
      </c>
      <c r="I26" s="3" t="s">
        <v>173</v>
      </c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</row>
    <row r="27" spans="1:26" ht="36" customHeight="1">
      <c r="A27" s="2">
        <v>26</v>
      </c>
      <c r="B27" s="1" t="s">
        <v>27</v>
      </c>
      <c r="C27" s="1" t="s">
        <v>174</v>
      </c>
      <c r="D27" s="1" t="s">
        <v>175</v>
      </c>
      <c r="E27" s="1" t="s">
        <v>176</v>
      </c>
      <c r="F27" s="1" t="s">
        <v>177</v>
      </c>
      <c r="G27" s="1" t="s">
        <v>178</v>
      </c>
      <c r="H27" s="13" t="s">
        <v>45</v>
      </c>
      <c r="I27" s="3" t="s">
        <v>176</v>
      </c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36" customHeight="1">
      <c r="A28" s="2">
        <v>27</v>
      </c>
      <c r="B28" s="1" t="s">
        <v>27</v>
      </c>
      <c r="C28" s="1" t="s">
        <v>179</v>
      </c>
      <c r="D28" s="1" t="s">
        <v>180</v>
      </c>
      <c r="E28" s="1" t="s">
        <v>181</v>
      </c>
      <c r="F28" s="1" t="s">
        <v>182</v>
      </c>
      <c r="G28" s="1" t="s">
        <v>183</v>
      </c>
      <c r="H28" s="13" t="s">
        <v>44</v>
      </c>
      <c r="I28" s="3" t="s">
        <v>180</v>
      </c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36" customHeight="1">
      <c r="A29" s="2">
        <v>28</v>
      </c>
      <c r="B29" s="1" t="s">
        <v>27</v>
      </c>
      <c r="C29" s="1" t="s">
        <v>184</v>
      </c>
      <c r="D29" s="1" t="s">
        <v>185</v>
      </c>
      <c r="E29" s="1" t="s">
        <v>186</v>
      </c>
      <c r="F29" s="1" t="s">
        <v>187</v>
      </c>
      <c r="G29" s="1" t="s">
        <v>188</v>
      </c>
      <c r="H29" s="13" t="s">
        <v>45</v>
      </c>
      <c r="I29" s="3" t="s">
        <v>186</v>
      </c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</row>
    <row r="30" spans="1:26" ht="36" customHeight="1">
      <c r="A30" s="2">
        <v>29</v>
      </c>
      <c r="B30" s="1" t="s">
        <v>27</v>
      </c>
      <c r="C30" s="1" t="s">
        <v>189</v>
      </c>
      <c r="D30" s="1" t="s">
        <v>190</v>
      </c>
      <c r="E30" s="1" t="s">
        <v>191</v>
      </c>
      <c r="F30" s="1" t="s">
        <v>192</v>
      </c>
      <c r="G30" s="1" t="s">
        <v>193</v>
      </c>
      <c r="H30" s="13" t="s">
        <v>47</v>
      </c>
      <c r="I30" s="3" t="s">
        <v>193</v>
      </c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</row>
    <row r="31" spans="1:26" ht="36" customHeight="1">
      <c r="A31" s="2">
        <v>30</v>
      </c>
      <c r="B31" s="1" t="s">
        <v>27</v>
      </c>
      <c r="C31" s="1" t="s">
        <v>194</v>
      </c>
      <c r="D31" s="1" t="s">
        <v>195</v>
      </c>
      <c r="E31" s="1" t="s">
        <v>196</v>
      </c>
      <c r="F31" s="1" t="s">
        <v>197</v>
      </c>
      <c r="G31" s="1" t="s">
        <v>198</v>
      </c>
      <c r="H31" s="13" t="s">
        <v>46</v>
      </c>
      <c r="I31" s="3" t="s">
        <v>197</v>
      </c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</row>
    <row r="32" spans="1:26" ht="36" customHeight="1">
      <c r="A32" s="2">
        <v>31</v>
      </c>
      <c r="B32" s="1" t="s">
        <v>29</v>
      </c>
      <c r="C32" s="1" t="s">
        <v>199</v>
      </c>
      <c r="D32" s="1" t="s">
        <v>200</v>
      </c>
      <c r="E32" s="1" t="s">
        <v>201</v>
      </c>
      <c r="F32" s="1" t="s">
        <v>202</v>
      </c>
      <c r="G32" s="1" t="s">
        <v>203</v>
      </c>
      <c r="H32" s="13" t="s">
        <v>46</v>
      </c>
      <c r="I32" s="3" t="s">
        <v>202</v>
      </c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</row>
    <row r="33" spans="1:26" ht="36" customHeight="1">
      <c r="A33" s="2">
        <v>32</v>
      </c>
      <c r="B33" s="1" t="s">
        <v>29</v>
      </c>
      <c r="C33" s="1" t="s">
        <v>204</v>
      </c>
      <c r="D33" s="1" t="s">
        <v>205</v>
      </c>
      <c r="E33" s="1" t="s">
        <v>206</v>
      </c>
      <c r="F33" s="1" t="s">
        <v>207</v>
      </c>
      <c r="G33" s="1" t="s">
        <v>208</v>
      </c>
      <c r="H33" s="13" t="s">
        <v>47</v>
      </c>
      <c r="I33" s="3" t="s">
        <v>208</v>
      </c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</row>
    <row r="34" spans="1:26" ht="36" customHeight="1">
      <c r="A34" s="2">
        <v>33</v>
      </c>
      <c r="B34" s="1" t="s">
        <v>29</v>
      </c>
      <c r="C34" s="1" t="s">
        <v>209</v>
      </c>
      <c r="D34" s="1" t="s">
        <v>210</v>
      </c>
      <c r="E34" s="1" t="s">
        <v>211</v>
      </c>
      <c r="F34" s="1" t="s">
        <v>212</v>
      </c>
      <c r="G34" s="1" t="s">
        <v>213</v>
      </c>
      <c r="H34" s="13" t="s">
        <v>47</v>
      </c>
      <c r="I34" s="3" t="s">
        <v>213</v>
      </c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</row>
    <row r="35" spans="1:26" ht="36" customHeight="1">
      <c r="A35" s="2">
        <v>34</v>
      </c>
      <c r="B35" s="1" t="s">
        <v>29</v>
      </c>
      <c r="C35" s="1" t="s">
        <v>214</v>
      </c>
      <c r="D35" s="1" t="s">
        <v>215</v>
      </c>
      <c r="E35" s="1" t="s">
        <v>216</v>
      </c>
      <c r="F35" s="1" t="s">
        <v>217</v>
      </c>
      <c r="G35" s="1" t="s">
        <v>218</v>
      </c>
      <c r="H35" s="13" t="s">
        <v>46</v>
      </c>
      <c r="I35" s="3" t="s">
        <v>217</v>
      </c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</row>
    <row r="36" spans="1:26" ht="36" customHeight="1">
      <c r="A36" s="2">
        <v>35</v>
      </c>
      <c r="B36" s="1" t="s">
        <v>29</v>
      </c>
      <c r="C36" s="1" t="s">
        <v>219</v>
      </c>
      <c r="D36" s="1" t="s">
        <v>89</v>
      </c>
      <c r="E36" s="1" t="s">
        <v>220</v>
      </c>
      <c r="F36" s="1" t="s">
        <v>221</v>
      </c>
      <c r="G36" s="1" t="s">
        <v>222</v>
      </c>
      <c r="H36" s="13" t="s">
        <v>44</v>
      </c>
      <c r="I36" s="3" t="s">
        <v>89</v>
      </c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 ht="36" customHeight="1">
      <c r="A37" s="2">
        <v>36</v>
      </c>
      <c r="B37" s="1" t="s">
        <v>29</v>
      </c>
      <c r="C37" s="1" t="s">
        <v>223</v>
      </c>
      <c r="D37" s="1" t="s">
        <v>224</v>
      </c>
      <c r="E37" s="1" t="s">
        <v>225</v>
      </c>
      <c r="F37" s="1" t="s">
        <v>226</v>
      </c>
      <c r="G37" s="1" t="s">
        <v>227</v>
      </c>
      <c r="H37" s="13" t="s">
        <v>45</v>
      </c>
      <c r="I37" s="3" t="s">
        <v>225</v>
      </c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</row>
    <row r="38" spans="1:26" ht="36" customHeight="1">
      <c r="A38" s="2">
        <v>37</v>
      </c>
      <c r="B38" s="1" t="s">
        <v>29</v>
      </c>
      <c r="C38" s="1" t="s">
        <v>228</v>
      </c>
      <c r="D38" s="1" t="s">
        <v>229</v>
      </c>
      <c r="E38" s="1" t="s">
        <v>230</v>
      </c>
      <c r="F38" s="1" t="s">
        <v>231</v>
      </c>
      <c r="G38" s="1" t="s">
        <v>232</v>
      </c>
      <c r="H38" s="13" t="s">
        <v>45</v>
      </c>
      <c r="I38" s="3" t="s">
        <v>230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36" customHeight="1">
      <c r="A39" s="2">
        <v>38</v>
      </c>
      <c r="B39" s="1" t="s">
        <v>29</v>
      </c>
      <c r="C39" s="1" t="s">
        <v>233</v>
      </c>
      <c r="D39" s="1" t="s">
        <v>120</v>
      </c>
      <c r="E39" s="1" t="s">
        <v>234</v>
      </c>
      <c r="F39" s="1" t="s">
        <v>235</v>
      </c>
      <c r="G39" s="1" t="s">
        <v>236</v>
      </c>
      <c r="H39" s="13" t="s">
        <v>46</v>
      </c>
      <c r="I39" s="3" t="s">
        <v>235</v>
      </c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36" customHeight="1">
      <c r="A40" s="2">
        <v>39</v>
      </c>
      <c r="B40" s="1" t="s">
        <v>29</v>
      </c>
      <c r="C40" s="1" t="s">
        <v>237</v>
      </c>
      <c r="D40" s="1" t="s">
        <v>238</v>
      </c>
      <c r="E40" s="1" t="s">
        <v>239</v>
      </c>
      <c r="F40" s="1" t="s">
        <v>240</v>
      </c>
      <c r="G40" s="1" t="s">
        <v>241</v>
      </c>
      <c r="H40" s="13" t="s">
        <v>46</v>
      </c>
      <c r="I40" s="3" t="s">
        <v>240</v>
      </c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 ht="36" customHeight="1">
      <c r="A41" s="2">
        <v>40</v>
      </c>
      <c r="B41" s="1" t="s">
        <v>29</v>
      </c>
      <c r="C41" s="1" t="s">
        <v>242</v>
      </c>
      <c r="D41" s="1" t="s">
        <v>243</v>
      </c>
      <c r="E41" s="1" t="s">
        <v>244</v>
      </c>
      <c r="F41" s="1" t="s">
        <v>245</v>
      </c>
      <c r="G41" s="1" t="s">
        <v>246</v>
      </c>
      <c r="H41" s="13" t="s">
        <v>44</v>
      </c>
      <c r="I41" s="3" t="s">
        <v>243</v>
      </c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 ht="36" customHeight="1">
      <c r="A42" s="2">
        <v>41</v>
      </c>
      <c r="B42" s="1" t="s">
        <v>31</v>
      </c>
      <c r="C42" s="1" t="s">
        <v>247</v>
      </c>
      <c r="D42" s="1" t="s">
        <v>248</v>
      </c>
      <c r="E42" s="1" t="s">
        <v>249</v>
      </c>
      <c r="F42" s="1" t="s">
        <v>250</v>
      </c>
      <c r="G42" s="1" t="s">
        <v>251</v>
      </c>
      <c r="H42" s="13" t="s">
        <v>45</v>
      </c>
      <c r="I42" s="3" t="s">
        <v>249</v>
      </c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</row>
    <row r="43" spans="1:26" ht="36" customHeight="1">
      <c r="A43" s="2">
        <v>42</v>
      </c>
      <c r="B43" s="1" t="s">
        <v>31</v>
      </c>
      <c r="C43" s="1" t="s">
        <v>252</v>
      </c>
      <c r="D43" s="1" t="s">
        <v>253</v>
      </c>
      <c r="E43" s="1" t="s">
        <v>254</v>
      </c>
      <c r="F43" s="1" t="s">
        <v>255</v>
      </c>
      <c r="G43" s="1" t="s">
        <v>256</v>
      </c>
      <c r="H43" s="13" t="s">
        <v>44</v>
      </c>
      <c r="I43" s="3" t="s">
        <v>253</v>
      </c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6" ht="36" customHeight="1">
      <c r="A44" s="2">
        <v>43</v>
      </c>
      <c r="B44" s="1" t="s">
        <v>31</v>
      </c>
      <c r="C44" s="1" t="s">
        <v>257</v>
      </c>
      <c r="D44" s="1" t="s">
        <v>244</v>
      </c>
      <c r="E44" s="1" t="s">
        <v>258</v>
      </c>
      <c r="F44" s="1" t="s">
        <v>259</v>
      </c>
      <c r="G44" s="1" t="s">
        <v>260</v>
      </c>
      <c r="H44" s="13" t="s">
        <v>46</v>
      </c>
      <c r="I44" s="3" t="s">
        <v>259</v>
      </c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</row>
    <row r="45" spans="1:26" ht="36" customHeight="1">
      <c r="A45" s="2">
        <v>44</v>
      </c>
      <c r="B45" s="1" t="s">
        <v>31</v>
      </c>
      <c r="C45" s="1" t="s">
        <v>261</v>
      </c>
      <c r="D45" s="1" t="s">
        <v>262</v>
      </c>
      <c r="E45" s="1" t="s">
        <v>263</v>
      </c>
      <c r="F45" s="1" t="s">
        <v>264</v>
      </c>
      <c r="G45" s="1" t="s">
        <v>265</v>
      </c>
      <c r="H45" s="13" t="s">
        <v>47</v>
      </c>
      <c r="I45" s="3" t="s">
        <v>265</v>
      </c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36" customHeight="1">
      <c r="A46" s="2">
        <v>45</v>
      </c>
      <c r="B46" s="1" t="s">
        <v>31</v>
      </c>
      <c r="C46" s="1" t="s">
        <v>266</v>
      </c>
      <c r="D46" s="1" t="s">
        <v>267</v>
      </c>
      <c r="E46" s="1" t="s">
        <v>268</v>
      </c>
      <c r="F46" s="1" t="s">
        <v>269</v>
      </c>
      <c r="G46" s="1" t="s">
        <v>270</v>
      </c>
      <c r="H46" s="13" t="s">
        <v>47</v>
      </c>
      <c r="I46" s="3" t="s">
        <v>270</v>
      </c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36" customHeight="1">
      <c r="A47" s="2">
        <v>46</v>
      </c>
      <c r="B47" s="1" t="s">
        <v>31</v>
      </c>
      <c r="C47" s="1" t="s">
        <v>271</v>
      </c>
      <c r="D47" s="1" t="s">
        <v>272</v>
      </c>
      <c r="E47" s="1" t="s">
        <v>273</v>
      </c>
      <c r="F47" s="1" t="s">
        <v>274</v>
      </c>
      <c r="G47" s="1" t="s">
        <v>275</v>
      </c>
      <c r="H47" s="13" t="s">
        <v>44</v>
      </c>
      <c r="I47" s="3" t="s">
        <v>272</v>
      </c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36" customHeight="1">
      <c r="A48" s="2">
        <v>47</v>
      </c>
      <c r="B48" s="1" t="s">
        <v>31</v>
      </c>
      <c r="C48" s="1" t="s">
        <v>276</v>
      </c>
      <c r="D48" s="1" t="s">
        <v>277</v>
      </c>
      <c r="E48" s="1" t="s">
        <v>278</v>
      </c>
      <c r="F48" s="1" t="s">
        <v>279</v>
      </c>
      <c r="G48" s="1" t="s">
        <v>280</v>
      </c>
      <c r="H48" s="13" t="s">
        <v>45</v>
      </c>
      <c r="I48" s="3" t="s">
        <v>278</v>
      </c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</row>
    <row r="49" spans="1:26" ht="36" customHeight="1">
      <c r="A49" s="2">
        <v>48</v>
      </c>
      <c r="B49" s="1" t="s">
        <v>31</v>
      </c>
      <c r="C49" s="1" t="s">
        <v>281</v>
      </c>
      <c r="D49" s="1" t="s">
        <v>282</v>
      </c>
      <c r="E49" s="1" t="s">
        <v>283</v>
      </c>
      <c r="F49" s="1" t="s">
        <v>284</v>
      </c>
      <c r="G49" s="1" t="s">
        <v>285</v>
      </c>
      <c r="H49" s="13" t="s">
        <v>44</v>
      </c>
      <c r="I49" s="3" t="s">
        <v>282</v>
      </c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</row>
    <row r="50" spans="1:26" ht="36" customHeight="1">
      <c r="A50" s="2">
        <v>49</v>
      </c>
      <c r="B50" s="1" t="s">
        <v>31</v>
      </c>
      <c r="C50" s="1" t="s">
        <v>286</v>
      </c>
      <c r="D50" s="1" t="s">
        <v>287</v>
      </c>
      <c r="E50" s="1" t="s">
        <v>288</v>
      </c>
      <c r="F50" s="1" t="s">
        <v>289</v>
      </c>
      <c r="G50" s="1" t="s">
        <v>290</v>
      </c>
      <c r="H50" s="13" t="s">
        <v>47</v>
      </c>
      <c r="I50" s="3" t="s">
        <v>290</v>
      </c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</row>
    <row r="51" spans="1:26" ht="36" customHeight="1">
      <c r="A51" s="2">
        <v>50</v>
      </c>
      <c r="B51" s="1" t="s">
        <v>31</v>
      </c>
      <c r="C51" s="1" t="s">
        <v>291</v>
      </c>
      <c r="D51" s="1" t="s">
        <v>292</v>
      </c>
      <c r="E51" s="1" t="s">
        <v>293</v>
      </c>
      <c r="F51" s="1" t="s">
        <v>294</v>
      </c>
      <c r="G51" s="1" t="s">
        <v>295</v>
      </c>
      <c r="H51" s="13" t="s">
        <v>45</v>
      </c>
      <c r="I51" s="3" t="s">
        <v>293</v>
      </c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</row>
    <row r="52" spans="1:26" ht="36" customHeight="1">
      <c r="A52" s="2">
        <v>51</v>
      </c>
      <c r="B52" s="1" t="s">
        <v>33</v>
      </c>
      <c r="C52" s="1" t="s">
        <v>296</v>
      </c>
      <c r="D52" s="1" t="s">
        <v>297</v>
      </c>
      <c r="E52" s="1" t="s">
        <v>298</v>
      </c>
      <c r="F52" s="1" t="s">
        <v>299</v>
      </c>
      <c r="G52" s="1" t="s">
        <v>300</v>
      </c>
      <c r="H52" s="13" t="s">
        <v>45</v>
      </c>
      <c r="I52" s="3" t="s">
        <v>298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6" ht="36" customHeight="1">
      <c r="A53" s="2">
        <v>52</v>
      </c>
      <c r="B53" s="1" t="s">
        <v>33</v>
      </c>
      <c r="C53" s="1" t="s">
        <v>301</v>
      </c>
      <c r="D53" s="1" t="s">
        <v>302</v>
      </c>
      <c r="E53" s="1" t="s">
        <v>303</v>
      </c>
      <c r="F53" s="1" t="s">
        <v>304</v>
      </c>
      <c r="G53" s="1" t="s">
        <v>305</v>
      </c>
      <c r="H53" s="13" t="s">
        <v>44</v>
      </c>
      <c r="I53" s="3" t="s">
        <v>302</v>
      </c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</row>
    <row r="54" spans="1:26" ht="36" customHeight="1">
      <c r="A54" s="2">
        <v>53</v>
      </c>
      <c r="B54" s="1" t="s">
        <v>33</v>
      </c>
      <c r="C54" s="1" t="s">
        <v>306</v>
      </c>
      <c r="D54" s="1" t="s">
        <v>307</v>
      </c>
      <c r="E54" s="1" t="s">
        <v>308</v>
      </c>
      <c r="F54" s="1" t="s">
        <v>309</v>
      </c>
      <c r="G54" s="1" t="s">
        <v>310</v>
      </c>
      <c r="H54" s="13" t="s">
        <v>44</v>
      </c>
      <c r="I54" s="3" t="s">
        <v>307</v>
      </c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</row>
    <row r="55" spans="1:26" ht="36" customHeight="1">
      <c r="A55" s="2">
        <v>54</v>
      </c>
      <c r="B55" s="1" t="s">
        <v>33</v>
      </c>
      <c r="C55" s="1" t="s">
        <v>311</v>
      </c>
      <c r="D55" s="1" t="s">
        <v>312</v>
      </c>
      <c r="E55" s="1" t="s">
        <v>313</v>
      </c>
      <c r="F55" s="1" t="s">
        <v>314</v>
      </c>
      <c r="G55" s="1" t="s">
        <v>315</v>
      </c>
      <c r="H55" s="13" t="s">
        <v>44</v>
      </c>
      <c r="I55" s="3" t="s">
        <v>312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</row>
    <row r="56" spans="1:26" ht="36" customHeight="1">
      <c r="A56" s="2">
        <v>55</v>
      </c>
      <c r="B56" s="1" t="s">
        <v>33</v>
      </c>
      <c r="C56" s="1" t="s">
        <v>316</v>
      </c>
      <c r="D56" s="1" t="s">
        <v>317</v>
      </c>
      <c r="E56" s="1" t="s">
        <v>318</v>
      </c>
      <c r="F56" s="1" t="s">
        <v>319</v>
      </c>
      <c r="G56" s="1" t="s">
        <v>320</v>
      </c>
      <c r="H56" s="13" t="s">
        <v>44</v>
      </c>
      <c r="I56" s="3" t="s">
        <v>317</v>
      </c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</row>
    <row r="57" spans="1:26" ht="36" customHeight="1">
      <c r="A57" s="2">
        <v>56</v>
      </c>
      <c r="B57" s="1" t="s">
        <v>33</v>
      </c>
      <c r="C57" s="1" t="s">
        <v>321</v>
      </c>
      <c r="D57" s="1" t="s">
        <v>322</v>
      </c>
      <c r="E57" s="1" t="s">
        <v>323</v>
      </c>
      <c r="F57" s="1" t="s">
        <v>324</v>
      </c>
      <c r="G57" s="1" t="s">
        <v>325</v>
      </c>
      <c r="H57" s="13" t="s">
        <v>47</v>
      </c>
      <c r="I57" s="3" t="s">
        <v>325</v>
      </c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</row>
    <row r="58" spans="1:26" ht="36" customHeight="1">
      <c r="A58" s="2">
        <v>57</v>
      </c>
      <c r="B58" s="1" t="s">
        <v>33</v>
      </c>
      <c r="C58" s="1" t="s">
        <v>326</v>
      </c>
      <c r="D58" s="1" t="s">
        <v>327</v>
      </c>
      <c r="E58" s="1" t="s">
        <v>328</v>
      </c>
      <c r="F58" s="1" t="s">
        <v>329</v>
      </c>
      <c r="G58" s="1" t="s">
        <v>330</v>
      </c>
      <c r="H58" s="13" t="s">
        <v>46</v>
      </c>
      <c r="I58" s="3" t="s">
        <v>329</v>
      </c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</row>
    <row r="59" spans="1:26" ht="36" customHeight="1">
      <c r="A59" s="2">
        <v>58</v>
      </c>
      <c r="B59" s="1" t="s">
        <v>33</v>
      </c>
      <c r="C59" s="1" t="s">
        <v>331</v>
      </c>
      <c r="D59" s="1" t="s">
        <v>332</v>
      </c>
      <c r="E59" s="1" t="s">
        <v>333</v>
      </c>
      <c r="F59" s="1" t="s">
        <v>334</v>
      </c>
      <c r="G59" s="1" t="s">
        <v>335</v>
      </c>
      <c r="H59" s="13" t="s">
        <v>46</v>
      </c>
      <c r="I59" s="3" t="s">
        <v>334</v>
      </c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</row>
    <row r="60" spans="1:26" ht="36" customHeight="1">
      <c r="A60" s="2">
        <v>59</v>
      </c>
      <c r="B60" s="1" t="s">
        <v>33</v>
      </c>
      <c r="C60" s="1" t="s">
        <v>336</v>
      </c>
      <c r="D60" s="1" t="s">
        <v>337</v>
      </c>
      <c r="E60" s="1" t="s">
        <v>338</v>
      </c>
      <c r="F60" s="1" t="s">
        <v>339</v>
      </c>
      <c r="G60" s="1" t="s">
        <v>340</v>
      </c>
      <c r="H60" s="13" t="s">
        <v>44</v>
      </c>
      <c r="I60" s="3" t="s">
        <v>337</v>
      </c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</row>
    <row r="61" spans="1:26" ht="36" customHeight="1">
      <c r="A61" s="2">
        <v>60</v>
      </c>
      <c r="B61" s="1" t="s">
        <v>33</v>
      </c>
      <c r="C61" s="1" t="s">
        <v>341</v>
      </c>
      <c r="D61" s="1" t="s">
        <v>342</v>
      </c>
      <c r="E61" s="1" t="s">
        <v>343</v>
      </c>
      <c r="F61" s="1" t="s">
        <v>344</v>
      </c>
      <c r="G61" s="1" t="s">
        <v>345</v>
      </c>
      <c r="H61" s="13" t="s">
        <v>44</v>
      </c>
      <c r="I61" s="3" t="s">
        <v>342</v>
      </c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</row>
    <row r="62" spans="1:26" ht="36" customHeight="1">
      <c r="A62" s="2">
        <v>61</v>
      </c>
      <c r="B62" s="1" t="s">
        <v>35</v>
      </c>
      <c r="C62" s="1" t="s">
        <v>346</v>
      </c>
      <c r="D62" s="1" t="s">
        <v>347</v>
      </c>
      <c r="E62" s="1" t="s">
        <v>348</v>
      </c>
      <c r="F62" s="1" t="s">
        <v>349</v>
      </c>
      <c r="G62" s="1" t="s">
        <v>350</v>
      </c>
      <c r="H62" s="13" t="s">
        <v>46</v>
      </c>
      <c r="I62" s="3" t="s">
        <v>349</v>
      </c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</row>
    <row r="63" spans="1:26" ht="36" customHeight="1">
      <c r="A63" s="2">
        <v>62</v>
      </c>
      <c r="B63" s="1" t="s">
        <v>35</v>
      </c>
      <c r="C63" s="1" t="s">
        <v>351</v>
      </c>
      <c r="D63" s="1" t="s">
        <v>352</v>
      </c>
      <c r="E63" s="1" t="s">
        <v>353</v>
      </c>
      <c r="F63" s="1" t="s">
        <v>354</v>
      </c>
      <c r="G63" s="1" t="s">
        <v>355</v>
      </c>
      <c r="H63" s="13" t="s">
        <v>47</v>
      </c>
      <c r="I63" s="3" t="s">
        <v>355</v>
      </c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</row>
    <row r="64" spans="1:26" ht="36" customHeight="1">
      <c r="A64" s="2">
        <v>63</v>
      </c>
      <c r="B64" s="1" t="s">
        <v>35</v>
      </c>
      <c r="C64" s="1" t="s">
        <v>356</v>
      </c>
      <c r="D64" s="1" t="s">
        <v>357</v>
      </c>
      <c r="E64" s="1" t="s">
        <v>358</v>
      </c>
      <c r="F64" s="1" t="s">
        <v>359</v>
      </c>
      <c r="G64" s="1" t="s">
        <v>360</v>
      </c>
      <c r="H64" s="13" t="s">
        <v>45</v>
      </c>
      <c r="I64" s="3" t="s">
        <v>358</v>
      </c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</row>
    <row r="65" spans="1:26" ht="36" customHeight="1">
      <c r="A65" s="2">
        <v>64</v>
      </c>
      <c r="B65" s="1" t="s">
        <v>35</v>
      </c>
      <c r="C65" s="1" t="s">
        <v>361</v>
      </c>
      <c r="D65" s="1" t="s">
        <v>362</v>
      </c>
      <c r="E65" s="1" t="s">
        <v>363</v>
      </c>
      <c r="F65" s="1" t="s">
        <v>364</v>
      </c>
      <c r="G65" s="1" t="s">
        <v>365</v>
      </c>
      <c r="H65" s="13" t="s">
        <v>46</v>
      </c>
      <c r="I65" s="3" t="s">
        <v>364</v>
      </c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</row>
    <row r="66" spans="1:26" ht="36" customHeight="1">
      <c r="A66" s="2">
        <v>65</v>
      </c>
      <c r="B66" s="1" t="s">
        <v>35</v>
      </c>
      <c r="C66" s="1" t="s">
        <v>366</v>
      </c>
      <c r="D66" s="1" t="s">
        <v>367</v>
      </c>
      <c r="E66" s="1" t="s">
        <v>368</v>
      </c>
      <c r="F66" s="1" t="s">
        <v>369</v>
      </c>
      <c r="G66" s="1" t="s">
        <v>370</v>
      </c>
      <c r="H66" s="13" t="s">
        <v>45</v>
      </c>
      <c r="I66" s="3" t="s">
        <v>368</v>
      </c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</row>
    <row r="67" spans="1:26" ht="36" customHeight="1">
      <c r="A67" s="2">
        <v>66</v>
      </c>
      <c r="B67" s="1" t="s">
        <v>35</v>
      </c>
      <c r="C67" s="1" t="s">
        <v>371</v>
      </c>
      <c r="D67" s="1" t="s">
        <v>372</v>
      </c>
      <c r="E67" s="1" t="s">
        <v>373</v>
      </c>
      <c r="F67" s="1" t="s">
        <v>374</v>
      </c>
      <c r="G67" s="1" t="s">
        <v>375</v>
      </c>
      <c r="H67" s="13" t="s">
        <v>45</v>
      </c>
      <c r="I67" s="3" t="s">
        <v>373</v>
      </c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</row>
    <row r="68" spans="1:26" ht="36" customHeight="1">
      <c r="A68" s="2">
        <v>67</v>
      </c>
      <c r="B68" s="1" t="s">
        <v>35</v>
      </c>
      <c r="C68" s="1" t="s">
        <v>376</v>
      </c>
      <c r="D68" s="1" t="s">
        <v>377</v>
      </c>
      <c r="E68" s="1" t="s">
        <v>378</v>
      </c>
      <c r="F68" s="1" t="s">
        <v>379</v>
      </c>
      <c r="G68" s="1" t="s">
        <v>380</v>
      </c>
      <c r="H68" s="13" t="s">
        <v>46</v>
      </c>
      <c r="I68" s="3" t="s">
        <v>379</v>
      </c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</row>
    <row r="69" spans="1:26" ht="36" customHeight="1">
      <c r="A69" s="2">
        <v>68</v>
      </c>
      <c r="B69" s="1" t="s">
        <v>35</v>
      </c>
      <c r="C69" s="1" t="s">
        <v>381</v>
      </c>
      <c r="D69" s="1" t="s">
        <v>382</v>
      </c>
      <c r="E69" s="1" t="s">
        <v>383</v>
      </c>
      <c r="F69" s="1" t="s">
        <v>384</v>
      </c>
      <c r="G69" s="1" t="s">
        <v>385</v>
      </c>
      <c r="H69" s="13" t="s">
        <v>45</v>
      </c>
      <c r="I69" s="3" t="s">
        <v>383</v>
      </c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</row>
    <row r="70" spans="1:26" ht="36" customHeight="1">
      <c r="A70" s="2">
        <v>69</v>
      </c>
      <c r="B70" s="1" t="s">
        <v>35</v>
      </c>
      <c r="C70" s="1" t="s">
        <v>386</v>
      </c>
      <c r="D70" s="1" t="s">
        <v>387</v>
      </c>
      <c r="E70" s="1" t="s">
        <v>388</v>
      </c>
      <c r="F70" s="1" t="s">
        <v>389</v>
      </c>
      <c r="G70" s="1" t="s">
        <v>390</v>
      </c>
      <c r="H70" s="13" t="s">
        <v>46</v>
      </c>
      <c r="I70" s="3" t="s">
        <v>389</v>
      </c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</row>
    <row r="71" spans="1:26" ht="36" customHeight="1">
      <c r="A71" s="2">
        <v>70</v>
      </c>
      <c r="B71" s="1" t="s">
        <v>35</v>
      </c>
      <c r="C71" s="1" t="s">
        <v>391</v>
      </c>
      <c r="D71" s="1" t="s">
        <v>392</v>
      </c>
      <c r="E71" s="1" t="s">
        <v>393</v>
      </c>
      <c r="F71" s="1" t="s">
        <v>394</v>
      </c>
      <c r="G71" s="1" t="s">
        <v>324</v>
      </c>
      <c r="H71" s="13" t="s">
        <v>44</v>
      </c>
      <c r="I71" s="3" t="s">
        <v>392</v>
      </c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</row>
    <row r="72" spans="1:26" ht="36" customHeight="1">
      <c r="A72" s="2">
        <v>71</v>
      </c>
      <c r="B72" s="1" t="s">
        <v>37</v>
      </c>
      <c r="C72" s="1" t="s">
        <v>395</v>
      </c>
      <c r="D72" s="1" t="s">
        <v>396</v>
      </c>
      <c r="E72" s="1" t="s">
        <v>397</v>
      </c>
      <c r="F72" s="1" t="s">
        <v>398</v>
      </c>
      <c r="G72" s="1" t="s">
        <v>399</v>
      </c>
      <c r="H72" s="13" t="s">
        <v>47</v>
      </c>
      <c r="I72" s="3" t="s">
        <v>399</v>
      </c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</row>
    <row r="73" spans="1:26" ht="36" customHeight="1">
      <c r="A73" s="2">
        <v>72</v>
      </c>
      <c r="B73" s="1" t="s">
        <v>37</v>
      </c>
      <c r="C73" s="1" t="s">
        <v>400</v>
      </c>
      <c r="D73" s="1" t="s">
        <v>401</v>
      </c>
      <c r="E73" s="1" t="s">
        <v>402</v>
      </c>
      <c r="F73" s="1" t="s">
        <v>403</v>
      </c>
      <c r="G73" s="1" t="s">
        <v>404</v>
      </c>
      <c r="H73" s="13" t="s">
        <v>44</v>
      </c>
      <c r="I73" s="3" t="s">
        <v>401</v>
      </c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</row>
    <row r="74" spans="1:26" ht="36" customHeight="1">
      <c r="A74" s="2">
        <v>73</v>
      </c>
      <c r="B74" s="1" t="s">
        <v>37</v>
      </c>
      <c r="C74" s="1" t="s">
        <v>405</v>
      </c>
      <c r="D74" s="1" t="s">
        <v>406</v>
      </c>
      <c r="E74" s="1" t="s">
        <v>407</v>
      </c>
      <c r="F74" s="1" t="s">
        <v>408</v>
      </c>
      <c r="G74" s="1" t="s">
        <v>409</v>
      </c>
      <c r="H74" s="13" t="s">
        <v>45</v>
      </c>
      <c r="I74" s="3" t="s">
        <v>407</v>
      </c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</row>
    <row r="75" spans="1:26" ht="36" customHeight="1">
      <c r="A75" s="2">
        <v>74</v>
      </c>
      <c r="B75" s="1" t="s">
        <v>37</v>
      </c>
      <c r="C75" s="1" t="s">
        <v>410</v>
      </c>
      <c r="D75" s="1" t="s">
        <v>411</v>
      </c>
      <c r="E75" s="1" t="s">
        <v>412</v>
      </c>
      <c r="F75" s="1" t="s">
        <v>413</v>
      </c>
      <c r="G75" s="1" t="s">
        <v>414</v>
      </c>
      <c r="H75" s="13" t="s">
        <v>46</v>
      </c>
      <c r="I75" s="3" t="s">
        <v>413</v>
      </c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</row>
    <row r="76" spans="1:26" ht="36" customHeight="1">
      <c r="A76" s="2">
        <v>75</v>
      </c>
      <c r="B76" s="1" t="s">
        <v>37</v>
      </c>
      <c r="C76" s="1" t="s">
        <v>415</v>
      </c>
      <c r="D76" s="1" t="s">
        <v>416</v>
      </c>
      <c r="E76" s="1" t="s">
        <v>417</v>
      </c>
      <c r="F76" s="1" t="s">
        <v>418</v>
      </c>
      <c r="G76" s="1" t="s">
        <v>419</v>
      </c>
      <c r="H76" s="13" t="s">
        <v>46</v>
      </c>
      <c r="I76" s="3" t="s">
        <v>418</v>
      </c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</row>
    <row r="77" spans="1:26" ht="36" customHeight="1">
      <c r="A77" s="2">
        <v>76</v>
      </c>
      <c r="B77" s="1" t="s">
        <v>37</v>
      </c>
      <c r="C77" s="1" t="s">
        <v>420</v>
      </c>
      <c r="D77" s="1" t="s">
        <v>421</v>
      </c>
      <c r="E77" s="1" t="s">
        <v>422</v>
      </c>
      <c r="F77" s="1" t="s">
        <v>423</v>
      </c>
      <c r="G77" s="1" t="s">
        <v>424</v>
      </c>
      <c r="H77" s="13" t="s">
        <v>46</v>
      </c>
      <c r="I77" s="3" t="s">
        <v>423</v>
      </c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</row>
    <row r="78" spans="1:26" ht="36" customHeight="1">
      <c r="A78" s="2">
        <v>77</v>
      </c>
      <c r="B78" s="1" t="s">
        <v>37</v>
      </c>
      <c r="C78" s="1" t="s">
        <v>425</v>
      </c>
      <c r="D78" s="1" t="s">
        <v>426</v>
      </c>
      <c r="E78" s="1" t="s">
        <v>427</v>
      </c>
      <c r="F78" s="1" t="s">
        <v>428</v>
      </c>
      <c r="G78" s="1" t="s">
        <v>429</v>
      </c>
      <c r="H78" s="13" t="s">
        <v>44</v>
      </c>
      <c r="I78" s="3" t="s">
        <v>426</v>
      </c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</row>
    <row r="79" spans="1:26" ht="36" customHeight="1">
      <c r="A79" s="2">
        <v>78</v>
      </c>
      <c r="B79" s="1" t="s">
        <v>37</v>
      </c>
      <c r="C79" s="1" t="s">
        <v>430</v>
      </c>
      <c r="D79" s="1" t="s">
        <v>431</v>
      </c>
      <c r="E79" s="1" t="s">
        <v>432</v>
      </c>
      <c r="F79" s="1" t="s">
        <v>433</v>
      </c>
      <c r="G79" s="1" t="s">
        <v>434</v>
      </c>
      <c r="H79" s="13" t="s">
        <v>45</v>
      </c>
      <c r="I79" s="3" t="s">
        <v>432</v>
      </c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</row>
    <row r="80" spans="1:26" ht="36" customHeight="1">
      <c r="A80" s="2">
        <v>79</v>
      </c>
      <c r="B80" s="1" t="s">
        <v>37</v>
      </c>
      <c r="C80" s="1" t="s">
        <v>435</v>
      </c>
      <c r="D80" s="1" t="s">
        <v>436</v>
      </c>
      <c r="E80" s="1" t="s">
        <v>437</v>
      </c>
      <c r="F80" s="1" t="s">
        <v>438</v>
      </c>
      <c r="G80" s="1" t="s">
        <v>439</v>
      </c>
      <c r="H80" s="13" t="s">
        <v>44</v>
      </c>
      <c r="I80" s="3" t="s">
        <v>436</v>
      </c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</row>
    <row r="81" spans="1:26" ht="36" customHeight="1">
      <c r="A81" s="2">
        <v>80</v>
      </c>
      <c r="B81" s="1" t="s">
        <v>37</v>
      </c>
      <c r="C81" s="1" t="s">
        <v>440</v>
      </c>
      <c r="D81" s="1" t="s">
        <v>441</v>
      </c>
      <c r="E81" s="1" t="s">
        <v>442</v>
      </c>
      <c r="F81" s="1" t="s">
        <v>443</v>
      </c>
      <c r="G81" s="1" t="s">
        <v>444</v>
      </c>
      <c r="H81" s="13" t="s">
        <v>47</v>
      </c>
      <c r="I81" s="3" t="s">
        <v>444</v>
      </c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</row>
    <row r="82" spans="1:26" ht="36" customHeight="1">
      <c r="A82" s="2">
        <v>81</v>
      </c>
      <c r="B82" s="1" t="s">
        <v>39</v>
      </c>
      <c r="C82" s="1" t="s">
        <v>445</v>
      </c>
      <c r="D82" s="1" t="s">
        <v>446</v>
      </c>
      <c r="E82" s="1" t="s">
        <v>447</v>
      </c>
      <c r="F82" s="1" t="s">
        <v>448</v>
      </c>
      <c r="G82" s="1" t="s">
        <v>449</v>
      </c>
      <c r="H82" s="13" t="s">
        <v>47</v>
      </c>
      <c r="I82" s="3" t="s">
        <v>449</v>
      </c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</row>
    <row r="83" spans="1:26" ht="36" customHeight="1">
      <c r="A83" s="2">
        <v>82</v>
      </c>
      <c r="B83" s="1" t="s">
        <v>39</v>
      </c>
      <c r="C83" s="1" t="s">
        <v>450</v>
      </c>
      <c r="D83" s="1" t="s">
        <v>451</v>
      </c>
      <c r="E83" s="1" t="s">
        <v>452</v>
      </c>
      <c r="F83" s="1" t="s">
        <v>453</v>
      </c>
      <c r="G83" s="1" t="s">
        <v>454</v>
      </c>
      <c r="H83" s="13" t="s">
        <v>47</v>
      </c>
      <c r="I83" s="3" t="s">
        <v>454</v>
      </c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</row>
    <row r="84" spans="1:26" ht="36" customHeight="1">
      <c r="A84" s="2">
        <v>83</v>
      </c>
      <c r="B84" s="1" t="s">
        <v>39</v>
      </c>
      <c r="C84" s="1" t="s">
        <v>455</v>
      </c>
      <c r="D84" s="1" t="s">
        <v>456</v>
      </c>
      <c r="E84" s="1" t="s">
        <v>457</v>
      </c>
      <c r="F84" s="1" t="s">
        <v>458</v>
      </c>
      <c r="G84" s="1" t="s">
        <v>459</v>
      </c>
      <c r="H84" s="13" t="s">
        <v>47</v>
      </c>
      <c r="I84" s="3" t="s">
        <v>459</v>
      </c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</row>
    <row r="85" spans="1:26" ht="36" customHeight="1">
      <c r="A85" s="2">
        <v>84</v>
      </c>
      <c r="B85" s="1" t="s">
        <v>39</v>
      </c>
      <c r="C85" s="1" t="s">
        <v>460</v>
      </c>
      <c r="D85" s="1" t="s">
        <v>461</v>
      </c>
      <c r="E85" s="1" t="s">
        <v>462</v>
      </c>
      <c r="F85" s="1" t="s">
        <v>463</v>
      </c>
      <c r="G85" s="1" t="s">
        <v>464</v>
      </c>
      <c r="H85" s="13" t="s">
        <v>46</v>
      </c>
      <c r="I85" s="3" t="s">
        <v>463</v>
      </c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</row>
    <row r="86" spans="1:26" ht="36" customHeight="1">
      <c r="A86" s="2">
        <v>85</v>
      </c>
      <c r="B86" s="1" t="s">
        <v>39</v>
      </c>
      <c r="C86" s="1" t="s">
        <v>465</v>
      </c>
      <c r="D86" s="1" t="s">
        <v>466</v>
      </c>
      <c r="E86" s="1" t="s">
        <v>467</v>
      </c>
      <c r="F86" s="1" t="s">
        <v>468</v>
      </c>
      <c r="G86" s="1" t="s">
        <v>469</v>
      </c>
      <c r="H86" s="13" t="s">
        <v>46</v>
      </c>
      <c r="I86" s="3" t="s">
        <v>468</v>
      </c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</row>
    <row r="87" spans="1:26" ht="36" customHeight="1">
      <c r="A87" s="2">
        <v>86</v>
      </c>
      <c r="B87" s="1" t="s">
        <v>39</v>
      </c>
      <c r="C87" s="1" t="s">
        <v>470</v>
      </c>
      <c r="D87" s="1" t="s">
        <v>471</v>
      </c>
      <c r="E87" s="1" t="s">
        <v>472</v>
      </c>
      <c r="F87" s="1" t="s">
        <v>473</v>
      </c>
      <c r="G87" s="1" t="s">
        <v>474</v>
      </c>
      <c r="H87" s="13" t="s">
        <v>47</v>
      </c>
      <c r="I87" s="3" t="s">
        <v>474</v>
      </c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</row>
    <row r="88" spans="1:26" ht="36" customHeight="1">
      <c r="A88" s="2">
        <v>87</v>
      </c>
      <c r="B88" s="1" t="s">
        <v>39</v>
      </c>
      <c r="C88" s="1" t="s">
        <v>475</v>
      </c>
      <c r="D88" s="1" t="s">
        <v>476</v>
      </c>
      <c r="E88" s="1" t="s">
        <v>477</v>
      </c>
      <c r="F88" s="1" t="s">
        <v>478</v>
      </c>
      <c r="G88" s="1" t="s">
        <v>479</v>
      </c>
      <c r="H88" s="13" t="s">
        <v>47</v>
      </c>
      <c r="I88" s="3" t="s">
        <v>479</v>
      </c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</row>
    <row r="89" spans="1:26" ht="36" customHeight="1">
      <c r="A89" s="2">
        <v>88</v>
      </c>
      <c r="B89" s="1" t="s">
        <v>39</v>
      </c>
      <c r="C89" s="1" t="s">
        <v>480</v>
      </c>
      <c r="D89" s="1" t="s">
        <v>481</v>
      </c>
      <c r="E89" s="1" t="s">
        <v>482</v>
      </c>
      <c r="F89" s="1" t="s">
        <v>483</v>
      </c>
      <c r="G89" s="1" t="s">
        <v>484</v>
      </c>
      <c r="H89" s="13" t="s">
        <v>47</v>
      </c>
      <c r="I89" s="3" t="s">
        <v>484</v>
      </c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</row>
    <row r="90" spans="1:26" ht="36" customHeight="1">
      <c r="A90" s="2">
        <v>89</v>
      </c>
      <c r="B90" s="1" t="s">
        <v>39</v>
      </c>
      <c r="C90" s="1" t="s">
        <v>485</v>
      </c>
      <c r="D90" s="1" t="s">
        <v>486</v>
      </c>
      <c r="E90" s="1" t="s">
        <v>487</v>
      </c>
      <c r="F90" s="1" t="s">
        <v>488</v>
      </c>
      <c r="G90" s="1" t="s">
        <v>489</v>
      </c>
      <c r="H90" s="13" t="s">
        <v>47</v>
      </c>
      <c r="I90" s="3" t="s">
        <v>489</v>
      </c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</row>
    <row r="91" spans="1:26" ht="36" customHeight="1">
      <c r="A91" s="2">
        <v>90</v>
      </c>
      <c r="B91" s="1" t="s">
        <v>39</v>
      </c>
      <c r="C91" s="1" t="s">
        <v>490</v>
      </c>
      <c r="D91" s="1" t="s">
        <v>491</v>
      </c>
      <c r="E91" s="1" t="s">
        <v>492</v>
      </c>
      <c r="F91" s="1" t="s">
        <v>493</v>
      </c>
      <c r="G91" s="1" t="s">
        <v>494</v>
      </c>
      <c r="H91" s="13" t="s">
        <v>45</v>
      </c>
      <c r="I91" s="3" t="s">
        <v>492</v>
      </c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</row>
    <row r="92" spans="1:26" ht="36" customHeight="1">
      <c r="A92" s="2">
        <v>91</v>
      </c>
      <c r="B92" s="1" t="s">
        <v>41</v>
      </c>
      <c r="C92" s="1" t="s">
        <v>495</v>
      </c>
      <c r="D92" s="1" t="s">
        <v>496</v>
      </c>
      <c r="E92" s="1" t="s">
        <v>497</v>
      </c>
      <c r="F92" s="1" t="s">
        <v>498</v>
      </c>
      <c r="G92" s="1" t="s">
        <v>499</v>
      </c>
      <c r="H92" s="13" t="s">
        <v>47</v>
      </c>
      <c r="I92" s="3" t="s">
        <v>499</v>
      </c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</row>
    <row r="93" spans="1:26" ht="36" customHeight="1">
      <c r="A93" s="2">
        <v>92</v>
      </c>
      <c r="B93" s="1" t="s">
        <v>41</v>
      </c>
      <c r="C93" s="1" t="s">
        <v>500</v>
      </c>
      <c r="D93" s="1" t="s">
        <v>501</v>
      </c>
      <c r="E93" s="1" t="s">
        <v>502</v>
      </c>
      <c r="F93" s="1" t="s">
        <v>503</v>
      </c>
      <c r="G93" s="1" t="s">
        <v>504</v>
      </c>
      <c r="H93" s="13" t="s">
        <v>46</v>
      </c>
      <c r="I93" s="3" t="s">
        <v>503</v>
      </c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</row>
    <row r="94" spans="1:26" ht="36" customHeight="1">
      <c r="A94" s="2">
        <v>93</v>
      </c>
      <c r="B94" s="1" t="s">
        <v>41</v>
      </c>
      <c r="C94" s="1" t="s">
        <v>505</v>
      </c>
      <c r="D94" s="1" t="s">
        <v>506</v>
      </c>
      <c r="E94" s="1" t="s">
        <v>507</v>
      </c>
      <c r="F94" s="1" t="s">
        <v>508</v>
      </c>
      <c r="G94" s="1" t="s">
        <v>509</v>
      </c>
      <c r="H94" s="13" t="s">
        <v>46</v>
      </c>
      <c r="I94" s="3" t="s">
        <v>508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</row>
    <row r="95" spans="1:26" ht="36" customHeight="1">
      <c r="A95" s="2">
        <v>94</v>
      </c>
      <c r="B95" s="1" t="s">
        <v>41</v>
      </c>
      <c r="C95" s="1" t="s">
        <v>510</v>
      </c>
      <c r="D95" s="1" t="s">
        <v>511</v>
      </c>
      <c r="E95" s="1" t="s">
        <v>512</v>
      </c>
      <c r="F95" s="1" t="s">
        <v>513</v>
      </c>
      <c r="G95" s="1" t="s">
        <v>514</v>
      </c>
      <c r="H95" s="13" t="s">
        <v>44</v>
      </c>
      <c r="I95" s="3" t="s">
        <v>511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</row>
    <row r="96" spans="1:26" ht="36" customHeight="1">
      <c r="A96" s="2">
        <v>95</v>
      </c>
      <c r="B96" s="1" t="s">
        <v>41</v>
      </c>
      <c r="C96" s="1" t="s">
        <v>515</v>
      </c>
      <c r="D96" s="1" t="s">
        <v>516</v>
      </c>
      <c r="E96" s="1" t="s">
        <v>517</v>
      </c>
      <c r="F96" s="1" t="s">
        <v>518</v>
      </c>
      <c r="G96" s="1" t="s">
        <v>519</v>
      </c>
      <c r="H96" s="13" t="s">
        <v>45</v>
      </c>
      <c r="I96" s="3" t="s">
        <v>517</v>
      </c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</row>
    <row r="97" spans="1:26" ht="36" customHeight="1">
      <c r="A97" s="2">
        <v>96</v>
      </c>
      <c r="B97" s="1" t="s">
        <v>41</v>
      </c>
      <c r="C97" s="1" t="s">
        <v>520</v>
      </c>
      <c r="D97" s="1" t="s">
        <v>521</v>
      </c>
      <c r="E97" s="1" t="s">
        <v>522</v>
      </c>
      <c r="F97" s="1" t="s">
        <v>523</v>
      </c>
      <c r="G97" s="1" t="s">
        <v>524</v>
      </c>
      <c r="H97" s="13" t="s">
        <v>45</v>
      </c>
      <c r="I97" s="3" t="s">
        <v>522</v>
      </c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</row>
    <row r="98" spans="1:26" ht="36" customHeight="1">
      <c r="A98" s="2">
        <v>97</v>
      </c>
      <c r="B98" s="1" t="s">
        <v>41</v>
      </c>
      <c r="C98" s="1" t="s">
        <v>525</v>
      </c>
      <c r="D98" s="1" t="s">
        <v>526</v>
      </c>
      <c r="E98" s="1" t="s">
        <v>527</v>
      </c>
      <c r="F98" s="1" t="s">
        <v>528</v>
      </c>
      <c r="G98" s="1" t="s">
        <v>529</v>
      </c>
      <c r="H98" s="13" t="s">
        <v>46</v>
      </c>
      <c r="I98" s="3" t="s">
        <v>528</v>
      </c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</row>
    <row r="99" spans="1:26" ht="36" customHeight="1">
      <c r="A99" s="2">
        <v>98</v>
      </c>
      <c r="B99" s="1" t="s">
        <v>41</v>
      </c>
      <c r="C99" s="1" t="s">
        <v>530</v>
      </c>
      <c r="D99" s="1" t="s">
        <v>531</v>
      </c>
      <c r="E99" s="1" t="s">
        <v>532</v>
      </c>
      <c r="F99" s="1" t="s">
        <v>533</v>
      </c>
      <c r="G99" s="1" t="s">
        <v>534</v>
      </c>
      <c r="H99" s="13" t="s">
        <v>46</v>
      </c>
      <c r="I99" s="3" t="s">
        <v>533</v>
      </c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</row>
    <row r="100" spans="1:26" ht="36" customHeight="1">
      <c r="A100" s="2">
        <v>99</v>
      </c>
      <c r="B100" s="1" t="s">
        <v>41</v>
      </c>
      <c r="C100" s="1" t="s">
        <v>535</v>
      </c>
      <c r="D100" s="1" t="s">
        <v>536</v>
      </c>
      <c r="E100" s="1" t="s">
        <v>537</v>
      </c>
      <c r="F100" s="1" t="s">
        <v>538</v>
      </c>
      <c r="G100" s="1" t="s">
        <v>539</v>
      </c>
      <c r="H100" s="13" t="s">
        <v>45</v>
      </c>
      <c r="I100" s="3" t="s">
        <v>537</v>
      </c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</row>
    <row r="101" spans="1:26" ht="36" customHeight="1">
      <c r="A101" s="4">
        <v>100</v>
      </c>
      <c r="B101" s="5" t="s">
        <v>41</v>
      </c>
      <c r="C101" s="5" t="s">
        <v>540</v>
      </c>
      <c r="D101" s="5" t="s">
        <v>541</v>
      </c>
      <c r="E101" s="5" t="s">
        <v>542</v>
      </c>
      <c r="F101" s="5" t="s">
        <v>543</v>
      </c>
      <c r="G101" s="5" t="s">
        <v>544</v>
      </c>
      <c r="H101" s="14" t="s">
        <v>44</v>
      </c>
      <c r="I101" s="6" t="s">
        <v>541</v>
      </c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</row>
    <row r="102" spans="1:26" ht="14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</row>
    <row r="103" spans="1:26" ht="14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</row>
    <row r="104" spans="1:26" ht="14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</row>
    <row r="105" spans="1:26" ht="14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</row>
    <row r="106" spans="1:26" ht="14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</row>
    <row r="107" spans="1:26" ht="14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</row>
    <row r="108" spans="1:26" ht="14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</row>
    <row r="109" spans="1:26" ht="14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</row>
    <row r="110" spans="1:26" ht="14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</row>
    <row r="111" spans="1:26" ht="14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</row>
    <row r="112" spans="1:26" ht="14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</row>
    <row r="113" spans="1:26" ht="14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</row>
    <row r="114" spans="1:26" ht="14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</row>
    <row r="115" spans="1:26" ht="14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</row>
    <row r="116" spans="1:26" ht="14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</row>
    <row r="117" spans="1:26" ht="14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</row>
    <row r="118" spans="1:26" ht="14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</row>
    <row r="119" spans="1:26" ht="14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</row>
    <row r="120" spans="1:26" ht="14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</row>
    <row r="121" spans="1:26" ht="14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</row>
    <row r="122" spans="1:26" ht="14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</row>
    <row r="123" spans="1:26" ht="14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</row>
    <row r="124" spans="1:26" ht="14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</row>
    <row r="125" spans="1:26" ht="14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</row>
    <row r="126" spans="1:26" ht="14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</row>
    <row r="127" spans="1:26" ht="14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</row>
    <row r="128" spans="1:26" ht="14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</row>
    <row r="129" spans="1:26" ht="14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</row>
    <row r="130" spans="1:26" ht="14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</row>
    <row r="131" spans="1:26" ht="14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</row>
    <row r="132" spans="1:26" ht="14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</row>
    <row r="133" spans="1:26" ht="14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</row>
    <row r="134" spans="1:26" ht="14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</row>
    <row r="135" spans="1:26" ht="14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</row>
    <row r="136" spans="1:26" ht="14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</row>
    <row r="137" spans="1:26" ht="14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</row>
    <row r="138" spans="1:26" ht="14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</row>
    <row r="139" spans="1:26" ht="14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</row>
    <row r="140" spans="1:26" ht="14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</row>
    <row r="141" spans="1:26" ht="14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</row>
    <row r="142" spans="1:26" ht="14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</row>
    <row r="143" spans="1:26" ht="14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</row>
    <row r="144" spans="1:26" ht="14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</row>
    <row r="145" spans="1:26" ht="14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</row>
    <row r="146" spans="1:26" ht="14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</row>
    <row r="147" spans="1:26" ht="14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</row>
    <row r="148" spans="1:26" ht="14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</row>
    <row r="149" spans="1:26" ht="14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</row>
    <row r="150" spans="1:26" ht="14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</row>
    <row r="151" spans="1:26" ht="14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</row>
    <row r="152" spans="1:26" ht="14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</row>
    <row r="153" spans="1:26" ht="14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</row>
    <row r="154" spans="1:26" ht="14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</row>
    <row r="155" spans="1:26" ht="14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</row>
    <row r="156" spans="1:26" ht="14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</row>
    <row r="157" spans="1:26" ht="14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</row>
    <row r="158" spans="1:26" ht="14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</row>
    <row r="159" spans="1:26" ht="14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</row>
    <row r="160" spans="1:26" ht="14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</row>
    <row r="161" spans="1:26" ht="14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</row>
    <row r="162" spans="1:26" ht="14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</row>
    <row r="163" spans="1:26" ht="14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</row>
    <row r="164" spans="1:26" ht="14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</row>
    <row r="165" spans="1:26" ht="14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</row>
    <row r="166" spans="1:26" ht="14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</row>
    <row r="167" spans="1:26" ht="14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</row>
    <row r="168" spans="1:26" ht="14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</row>
    <row r="169" spans="1:26" ht="14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</row>
    <row r="170" spans="1:26" ht="14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</row>
    <row r="171" spans="1:26" ht="14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</row>
    <row r="172" spans="1:26" ht="14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</row>
    <row r="173" spans="1:26" ht="14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</row>
    <row r="174" spans="1:26" ht="14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</row>
    <row r="175" spans="1:26" ht="14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</row>
    <row r="176" spans="1:26" ht="14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</row>
    <row r="177" spans="1:26" ht="14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</row>
    <row r="178" spans="1:26" ht="14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</row>
    <row r="179" spans="1:26" ht="14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</row>
    <row r="180" spans="1:26" ht="14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</row>
    <row r="181" spans="1:26" ht="14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</row>
    <row r="182" spans="1:26" ht="14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</row>
    <row r="183" spans="1:26" ht="14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</row>
    <row r="184" spans="1:26" ht="14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</row>
    <row r="185" spans="1:26" ht="14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</row>
    <row r="186" spans="1:26" ht="14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</row>
    <row r="187" spans="1:26" ht="14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</row>
    <row r="188" spans="1:26" ht="14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</row>
    <row r="189" spans="1:26" ht="14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</row>
    <row r="190" spans="1:26" ht="14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</row>
    <row r="191" spans="1:26" ht="14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</row>
    <row r="192" spans="1:26" ht="14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</row>
    <row r="193" spans="1:26" ht="14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</row>
    <row r="194" spans="1:26" ht="14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</row>
    <row r="195" spans="1:26" ht="14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</row>
    <row r="196" spans="1:26" ht="14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</row>
    <row r="197" spans="1:26" ht="14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</row>
    <row r="198" spans="1:26" ht="14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</row>
    <row r="199" spans="1:26" ht="14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</row>
    <row r="200" spans="1:26" ht="14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200"/>
  <sheetViews>
    <sheetView showGridLines="0" tabSelected="1" workbookViewId="0">
      <selection activeCell="B17" sqref="B17"/>
    </sheetView>
  </sheetViews>
  <sheetFormatPr defaultRowHeight="13.8"/>
  <cols>
    <col min="1" max="1" width="22" customWidth="1"/>
    <col min="2" max="2" width="135.69921875" customWidth="1"/>
  </cols>
  <sheetData>
    <row r="1" spans="1:22" ht="23.4">
      <c r="A1" s="79" t="s">
        <v>547</v>
      </c>
      <c r="B1" s="79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14.4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</row>
    <row r="3" spans="1:22" ht="40.049999999999997" customHeight="1">
      <c r="A3" s="45" t="s">
        <v>548</v>
      </c>
      <c r="B3" s="46" t="s">
        <v>549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</row>
    <row r="4" spans="1:22" ht="40.049999999999997" customHeight="1">
      <c r="A4" s="47" t="s">
        <v>550</v>
      </c>
      <c r="B4" s="48" t="s">
        <v>551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40.049999999999997" customHeight="1">
      <c r="A5" s="47" t="s">
        <v>552</v>
      </c>
      <c r="B5" s="48" t="s">
        <v>553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40.049999999999997" customHeight="1">
      <c r="A6" s="47" t="s">
        <v>554</v>
      </c>
      <c r="B6" s="48" t="s">
        <v>555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40.049999999999997" customHeight="1">
      <c r="A7" s="47" t="s">
        <v>556</v>
      </c>
      <c r="B7" s="48" t="s">
        <v>557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40.049999999999997" customHeight="1">
      <c r="A8" s="47" t="s">
        <v>558</v>
      </c>
      <c r="B8" s="48" t="s">
        <v>559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40.049999999999997" customHeight="1">
      <c r="A9" s="47" t="s">
        <v>560</v>
      </c>
      <c r="B9" s="48" t="s">
        <v>561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40.049999999999997" customHeight="1">
      <c r="A10" s="47" t="s">
        <v>562</v>
      </c>
      <c r="B10" s="48" t="s">
        <v>563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40.049999999999997" customHeight="1">
      <c r="A11" s="47" t="s">
        <v>564</v>
      </c>
      <c r="B11" s="48" t="s">
        <v>565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40.049999999999997" customHeight="1">
      <c r="A12" s="49" t="s">
        <v>566</v>
      </c>
      <c r="B12" s="50" t="s">
        <v>567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14.4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14.4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14.4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14.4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14.4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14.4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14.4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14.4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14.4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 ht="14.4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14.4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14.4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14.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14.4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14.4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2" ht="14.4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</row>
    <row r="29" spans="1:22" ht="14.4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ht="14.4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</row>
    <row r="31" spans="1:22" ht="14.4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</row>
    <row r="32" spans="1:22" ht="14.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</row>
    <row r="33" spans="1:22" ht="14.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</row>
    <row r="34" spans="1:22" ht="14.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</row>
    <row r="35" spans="1:22" ht="14.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</row>
    <row r="36" spans="1:22" ht="14.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</row>
    <row r="37" spans="1:22" ht="14.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</row>
    <row r="38" spans="1:22" ht="14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</row>
    <row r="39" spans="1:22" ht="14.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</row>
    <row r="40" spans="1:22" ht="14.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</row>
    <row r="41" spans="1:22" ht="14.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</row>
    <row r="42" spans="1:22" ht="14.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</row>
    <row r="43" spans="1:22" ht="14.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</row>
    <row r="44" spans="1:22" ht="14.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</row>
    <row r="45" spans="1:22" ht="14.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2" ht="14.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4.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</row>
    <row r="48" spans="1:22" ht="14.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</row>
    <row r="49" spans="1:22" ht="14.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</row>
    <row r="50" spans="1:22" ht="14.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</row>
    <row r="51" spans="1:22" ht="14.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</row>
    <row r="52" spans="1:22" ht="14.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</row>
    <row r="53" spans="1:22" ht="14.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</row>
    <row r="54" spans="1:22" ht="14.4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</row>
    <row r="55" spans="1:22" ht="14.4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</row>
    <row r="56" spans="1:22" ht="14.4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</row>
    <row r="57" spans="1:22" ht="14.4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</row>
    <row r="58" spans="1:22" ht="14.4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</row>
    <row r="59" spans="1:22" ht="14.4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</row>
    <row r="60" spans="1:22" ht="14.4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</row>
    <row r="61" spans="1:22" ht="14.4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</row>
    <row r="62" spans="1:22" ht="14.4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</row>
    <row r="63" spans="1:22" ht="14.4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</row>
    <row r="64" spans="1:22" ht="14.4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</row>
    <row r="65" spans="1:22" ht="14.4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</row>
    <row r="66" spans="1:22" ht="14.4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</row>
    <row r="67" spans="1:22" ht="14.4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</row>
    <row r="68" spans="1:22" ht="14.4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</row>
    <row r="69" spans="1:22" ht="14.4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</row>
    <row r="70" spans="1:22" ht="14.4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</row>
    <row r="71" spans="1:22" ht="14.4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</row>
    <row r="72" spans="1:22" ht="14.4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</row>
    <row r="73" spans="1:22" ht="14.4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 ht="14.4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</row>
    <row r="75" spans="1:22" ht="14.4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</row>
    <row r="76" spans="1:22" ht="14.4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</row>
    <row r="77" spans="1:22" ht="14.4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</row>
    <row r="78" spans="1:22" ht="14.4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</row>
    <row r="79" spans="1:22" ht="14.4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</row>
    <row r="80" spans="1:22" ht="14.4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</row>
    <row r="81" spans="1:22" ht="14.4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</row>
    <row r="82" spans="1:22" ht="14.4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</row>
    <row r="83" spans="1:22" ht="14.4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</row>
    <row r="84" spans="1:22" ht="14.4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</row>
    <row r="85" spans="1:22" ht="14.4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</row>
    <row r="86" spans="1:22" ht="14.4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</row>
    <row r="87" spans="1:22" ht="14.4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</row>
    <row r="88" spans="1:22" ht="14.4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</row>
    <row r="89" spans="1:22" ht="14.4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</row>
    <row r="90" spans="1:22" ht="14.4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</row>
    <row r="91" spans="1:22" ht="14.4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</row>
    <row r="92" spans="1:22" ht="14.4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</row>
    <row r="93" spans="1:22" ht="14.4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</row>
    <row r="94" spans="1:22" ht="14.4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</row>
    <row r="95" spans="1:22" ht="14.4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</row>
    <row r="96" spans="1:22" ht="14.4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14.4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</row>
    <row r="98" spans="1:22" ht="14.4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</row>
    <row r="99" spans="1:22" ht="14.4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</row>
    <row r="100" spans="1:22" ht="14.4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</row>
    <row r="101" spans="1:22" ht="14.4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</row>
    <row r="102" spans="1:22" ht="14.4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</row>
    <row r="103" spans="1:22" ht="14.4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</row>
    <row r="104" spans="1:22" ht="14.4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</row>
    <row r="105" spans="1:22" ht="14.4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</row>
    <row r="106" spans="1:22" ht="14.4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</row>
    <row r="107" spans="1:22" ht="14.4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</row>
    <row r="108" spans="1:22" ht="14.4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</row>
    <row r="109" spans="1:22" ht="14.4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</row>
    <row r="110" spans="1:22" ht="14.4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</row>
    <row r="111" spans="1:22" ht="14.4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</row>
    <row r="112" spans="1:22" ht="14.4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</row>
    <row r="113" spans="1:22" ht="14.4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</row>
    <row r="114" spans="1:22" ht="14.4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</row>
    <row r="115" spans="1:22" ht="14.4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</row>
    <row r="116" spans="1:22" ht="14.4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</row>
    <row r="117" spans="1:22" ht="14.4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</row>
    <row r="118" spans="1:22" ht="14.4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</row>
    <row r="119" spans="1:22" ht="14.4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</row>
    <row r="120" spans="1:22" ht="14.4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</row>
    <row r="121" spans="1:22" ht="14.4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</row>
    <row r="122" spans="1:22" ht="14.4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</row>
    <row r="123" spans="1:22" ht="14.4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</row>
    <row r="124" spans="1:22" ht="14.4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</row>
    <row r="125" spans="1:22" ht="14.4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</row>
    <row r="126" spans="1:22" ht="14.4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</row>
    <row r="127" spans="1:22" ht="14.4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</row>
    <row r="128" spans="1:22" ht="14.4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</row>
    <row r="129" spans="1:22" ht="14.4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</row>
    <row r="130" spans="1:22" ht="14.4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</row>
    <row r="131" spans="1:22" ht="14.4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</row>
    <row r="132" spans="1:22" ht="14.4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</row>
    <row r="133" spans="1:22" ht="14.4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</row>
    <row r="134" spans="1:22" ht="14.4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</row>
    <row r="135" spans="1:22" ht="14.4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</row>
    <row r="136" spans="1:22" ht="14.4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</row>
    <row r="137" spans="1:22" ht="14.4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</row>
    <row r="138" spans="1:22" ht="14.4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</row>
    <row r="139" spans="1:22" ht="14.4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</row>
    <row r="140" spans="1:22" ht="14.4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</row>
    <row r="141" spans="1:22" ht="14.4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</row>
    <row r="142" spans="1:22" ht="14.4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</row>
    <row r="143" spans="1:22" ht="14.4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</row>
    <row r="144" spans="1:22" ht="14.4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</row>
    <row r="145" spans="1:22" ht="14.4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</row>
    <row r="146" spans="1:22" ht="14.4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</row>
    <row r="147" spans="1:22" ht="14.4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</row>
    <row r="148" spans="1:22" ht="14.4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</row>
    <row r="149" spans="1:22" ht="14.4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ht="14.4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</row>
    <row r="151" spans="1:22" ht="14.4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</row>
    <row r="152" spans="1:22" ht="14.4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</row>
    <row r="153" spans="1:22" ht="14.4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</row>
    <row r="154" spans="1:22" ht="14.4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</row>
    <row r="155" spans="1:22" ht="14.4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</row>
    <row r="156" spans="1:22" ht="14.4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</row>
    <row r="157" spans="1:22" ht="14.4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</row>
    <row r="158" spans="1:22" ht="14.4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</row>
    <row r="159" spans="1:22" ht="14.4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</row>
    <row r="160" spans="1:22" ht="14.4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</row>
    <row r="161" spans="1:22" ht="14.4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</row>
    <row r="162" spans="1:22" ht="14.4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</row>
    <row r="163" spans="1:22" ht="14.4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</row>
    <row r="164" spans="1:22" ht="14.4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</row>
    <row r="165" spans="1:22" ht="14.4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</row>
    <row r="166" spans="1:22" ht="14.4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</row>
    <row r="167" spans="1:22" ht="14.4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</row>
    <row r="168" spans="1:22" ht="14.4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</row>
    <row r="169" spans="1:22" ht="14.4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</row>
    <row r="170" spans="1:22" ht="14.4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</row>
    <row r="171" spans="1:22" ht="14.4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</row>
    <row r="172" spans="1:22" ht="14.4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</row>
    <row r="173" spans="1:22" ht="14.4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</row>
    <row r="174" spans="1:22" ht="14.4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</row>
    <row r="175" spans="1:22" ht="14.4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</row>
    <row r="176" spans="1:22" ht="14.4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</row>
    <row r="177" spans="1:22" ht="14.4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</row>
    <row r="178" spans="1:22" ht="14.4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</row>
    <row r="179" spans="1:22" ht="14.4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</row>
    <row r="180" spans="1:22" ht="14.4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</row>
    <row r="181" spans="1:22" ht="14.4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</row>
    <row r="182" spans="1:22" ht="14.4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</row>
    <row r="183" spans="1:22" ht="14.4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</row>
    <row r="184" spans="1:22" ht="14.4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</row>
    <row r="185" spans="1:22" ht="14.4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</row>
    <row r="186" spans="1:22" ht="14.4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</row>
    <row r="187" spans="1:22" ht="14.4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</row>
    <row r="188" spans="1:22" ht="14.4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</row>
    <row r="189" spans="1:22" ht="14.4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</row>
    <row r="190" spans="1:22" ht="14.4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</row>
    <row r="191" spans="1:22" ht="14.4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</row>
    <row r="192" spans="1:22" ht="14.4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</row>
    <row r="193" spans="1:22" ht="14.4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</row>
    <row r="194" spans="1:22" ht="14.4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</row>
    <row r="195" spans="1:22" ht="14.4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</row>
    <row r="196" spans="1:22" ht="14.4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</row>
    <row r="197" spans="1:22" ht="14.4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</row>
    <row r="198" spans="1:22" ht="14.4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</row>
    <row r="199" spans="1:22" ht="14.4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</row>
    <row r="200" spans="1:22" ht="14.4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Dashboard</vt:lpstr>
      <vt:lpstr>Quiz ROA</vt:lpstr>
      <vt:lpstr>Chiave_Risposte</vt:lpstr>
      <vt:lpstr>Istruzioni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PAOLO BENNI</cp:lastModifiedBy>
  <dcterms:modified xsi:type="dcterms:W3CDTF">2026-06-23T14:05:25Z</dcterms:modified>
</cp:coreProperties>
</file>