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bookViews>
    <workbookView xWindow="0" yWindow="1800" windowWidth="20490" windowHeight="7425" xr2:uid="{00000000-000D-0000-FFFF-FFFF00000000}"/>
  </bookViews>
  <sheets>
    <sheet name="Pianificazione giornaliera" sheetId="4" r:id="rId1"/>
    <sheet name="Pianificazione eventi" sheetId="3" r:id="rId2"/>
    <sheet name="Intervalli" sheetId="2" r:id="rId3"/>
  </sheets>
  <definedNames>
    <definedName name="AnnoReport">'Pianificazione giornaliera'!$B$15</definedName>
    <definedName name="CercaDataEOra">Input[DATA]&amp;Input[ORA]</definedName>
    <definedName name="ElencoOre">Ore[ORA]</definedName>
    <definedName name="EvidenziazionePianificazione">'Pianificazione giornaliera'!$B$30</definedName>
    <definedName name="GiornoReport">'Pianificazione giornaliera'!$B$19</definedName>
    <definedName name="MeseReport">'Pianificazione giornaliera'!$B$17</definedName>
    <definedName name="NumeroMese">'Pianificazione giornaliera'!$B$18</definedName>
    <definedName name="NumGrande">9.99E+307</definedName>
    <definedName name="StrGrande">REPT("z",255)</definedName>
    <definedName name="ValData">'Pianificazione giornaliera'!$F$3</definedName>
  </definedNames>
  <calcPr calcId="171027"/>
</workbook>
</file>

<file path=xl/calcChain.xml><?xml version="1.0" encoding="utf-8"?>
<calcChain xmlns="http://schemas.openxmlformats.org/spreadsheetml/2006/main">
  <c r="H37" i="3" l="1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17" i="3"/>
  <c r="H3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6" i="3" l="1"/>
  <c r="H7" i="3"/>
  <c r="H8" i="3"/>
  <c r="H9" i="3"/>
  <c r="H10" i="3"/>
  <c r="H11" i="3"/>
  <c r="H12" i="3"/>
  <c r="H13" i="3"/>
  <c r="H14" i="3"/>
  <c r="H15" i="3"/>
  <c r="H16" i="3"/>
  <c r="H5" i="3"/>
  <c r="E4" i="4"/>
  <c r="F3" i="4"/>
  <c r="B3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H4" i="4" l="1"/>
  <c r="H7" i="4"/>
  <c r="I5" i="4" s="1"/>
  <c r="H13" i="4"/>
  <c r="I11" i="4" s="1"/>
  <c r="H19" i="4"/>
  <c r="H25" i="4"/>
  <c r="I25" i="4" s="1"/>
  <c r="H30" i="4"/>
  <c r="I29" i="4" s="1"/>
  <c r="H35" i="4"/>
  <c r="I32" i="4" s="1"/>
  <c r="H17" i="4"/>
  <c r="H28" i="4"/>
  <c r="H5" i="4"/>
  <c r="H10" i="4"/>
  <c r="H16" i="4"/>
  <c r="H22" i="4"/>
  <c r="H27" i="4"/>
  <c r="H32" i="4"/>
  <c r="H11" i="4"/>
  <c r="H23" i="4"/>
  <c r="H33" i="4"/>
  <c r="B7" i="3"/>
  <c r="I16" i="4"/>
  <c r="I17" i="4"/>
  <c r="I21" i="4"/>
  <c r="I19" i="4"/>
  <c r="J21" i="4"/>
  <c r="J19" i="4"/>
  <c r="I23" i="4"/>
  <c r="J16" i="4"/>
  <c r="J17" i="4"/>
  <c r="I20" i="4"/>
  <c r="I18" i="4"/>
  <c r="J20" i="4"/>
  <c r="J18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F4" i="4"/>
  <c r="B8" i="4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B17" i="4"/>
  <c r="J23" i="4" l="1"/>
  <c r="J25" i="4"/>
  <c r="I28" i="4"/>
  <c r="I27" i="4"/>
  <c r="J26" i="4"/>
  <c r="J22" i="4"/>
  <c r="I24" i="4"/>
  <c r="I26" i="4"/>
  <c r="I31" i="4"/>
  <c r="I30" i="4"/>
  <c r="J28" i="4"/>
  <c r="J27" i="4"/>
  <c r="I12" i="4"/>
  <c r="J14" i="4"/>
  <c r="J7" i="4"/>
  <c r="J13" i="4"/>
  <c r="J5" i="4"/>
  <c r="I15" i="4"/>
  <c r="J4" i="4"/>
  <c r="I7" i="4"/>
  <c r="J10" i="4"/>
  <c r="J8" i="4"/>
  <c r="J9" i="4"/>
  <c r="I9" i="4"/>
  <c r="I8" i="4"/>
  <c r="I4" i="4"/>
  <c r="J12" i="4"/>
  <c r="J6" i="4"/>
  <c r="J34" i="4"/>
  <c r="I14" i="4"/>
  <c r="J35" i="4"/>
  <c r="I10" i="4"/>
  <c r="J11" i="4"/>
  <c r="I22" i="4"/>
  <c r="J15" i="4"/>
  <c r="I6" i="4"/>
  <c r="J24" i="4"/>
  <c r="I13" i="4"/>
  <c r="I35" i="4"/>
  <c r="I34" i="4"/>
  <c r="I36" i="4"/>
  <c r="J33" i="4"/>
  <c r="I33" i="4"/>
  <c r="J36" i="4"/>
  <c r="J32" i="4"/>
  <c r="J29" i="4"/>
  <c r="J30" i="4"/>
  <c r="J31" i="4"/>
  <c r="B9" i="3"/>
  <c r="B1" i="3" l="1"/>
</calcChain>
</file>

<file path=xl/sharedStrings.xml><?xml version="1.0" encoding="utf-8"?>
<sst xmlns="http://schemas.openxmlformats.org/spreadsheetml/2006/main" count="30" uniqueCount="16">
  <si>
    <t>VISUALIZZA PIANIFICAZIONE</t>
  </si>
  <si>
    <t>MODIFICA PIANIFICAZIONE</t>
  </si>
  <si>
    <t>EVIDENZIA IN PIANIFICAZIONE:</t>
  </si>
  <si>
    <t>Pausa</t>
  </si>
  <si>
    <t>Anno</t>
  </si>
  <si>
    <t>Mese</t>
  </si>
  <si>
    <t>Giorno</t>
  </si>
  <si>
    <t>AGENDA DELLA SETTIMANA</t>
  </si>
  <si>
    <t>NOTE/ELENCO DA FARE</t>
  </si>
  <si>
    <t>c</t>
  </si>
  <si>
    <t xml:space="preserve"> </t>
  </si>
  <si>
    <t>Pianificazione eventi</t>
  </si>
  <si>
    <t>DATA</t>
  </si>
  <si>
    <t>ORA</t>
  </si>
  <si>
    <t>DESCRIZIONE</t>
  </si>
  <si>
    <t>VALORE UNIVOCO (CALCOLATO)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</si>
</sst>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h:mm;@"/>
    <numFmt numFmtId="166" formatCode="[$-410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6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8" xfId="0" applyNumberFormat="1" applyFont="1" applyFill="1" applyBorder="1" applyAlignment="1">
      <alignment horizontal="left" vertical="center" indent="1"/>
    </xf>
    <xf numFmtId="165" fontId="6" fillId="6" borderId="20" xfId="0" applyNumberFormat="1" applyFont="1" applyFill="1" applyBorder="1" applyAlignment="1">
      <alignment horizontal="left" vertical="center" indent="1"/>
    </xf>
    <xf numFmtId="0" fontId="6" fillId="6" borderId="19" xfId="0" applyFont="1" applyFill="1" applyBorder="1" applyAlignment="1">
      <alignment horizontal="left" vertical="center"/>
    </xf>
    <xf numFmtId="166" fontId="13" fillId="8" borderId="0" xfId="3" applyNumberFormat="1" applyAlignment="1" applyProtection="1">
      <alignment horizontal="left" vertical="center"/>
    </xf>
    <xf numFmtId="14" fontId="0" fillId="0" borderId="0" xfId="0" applyNumberFormat="1" applyFill="1" applyAlignment="1">
      <alignment horizontal="left" vertical="center" indent="1"/>
    </xf>
    <xf numFmtId="165" fontId="0" fillId="0" borderId="0" xfId="0" applyNumberForma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10" fillId="7" borderId="15" xfId="0" applyFont="1" applyFill="1" applyBorder="1" applyAlignment="1">
      <alignment horizontal="left" vertical="center" indent="1"/>
    </xf>
    <xf numFmtId="0" fontId="10" fillId="7" borderId="16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5" xfId="4" applyBorder="1" applyAlignment="1">
      <alignment horizontal="left" vertical="center" indent="1"/>
    </xf>
    <xf numFmtId="0" fontId="2" fillId="8" borderId="16" xfId="4" applyBorder="1" applyAlignment="1">
      <alignment horizontal="left" vertical="center" indent="1"/>
    </xf>
    <xf numFmtId="0" fontId="5" fillId="5" borderId="11" xfId="0" applyFont="1" applyFill="1" applyBorder="1" applyAlignment="1" applyProtection="1">
      <alignment horizontal="right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7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</cellXfs>
  <cellStyles count="5"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dd/mm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ianificazione giornaliera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Intervallo di ora" pivot="0" count="4" xr9:uid="{00000000-0011-0000-FFFF-FFFF01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11"/>
</file>

<file path=xl/ctrlProps/ctrlProp3.xml><?xml version="1.0" encoding="utf-8"?>
<formControlPr xmlns="http://schemas.microsoft.com/office/spreadsheetml/2009/9/main" objectType="Spin" dx="16" fmlaLink="$B$19" max="31" min="1" page="10" val="1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sto-unico-sicurezza.com/newsletter.html" TargetMode="External"/><Relationship Id="rId2" Type="http://schemas.openxmlformats.org/officeDocument/2006/relationships/hyperlink" Target="#Intervalli!A1"/><Relationship Id="rId1" Type="http://schemas.openxmlformats.org/officeDocument/2006/relationships/hyperlink" Target="#'Pianificazione eventi'!A1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ervalli!A1"/><Relationship Id="rId1" Type="http://schemas.openxmlformats.org/officeDocument/2006/relationships/hyperlink" Target="#'Pianificazione giornalier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Casella di selezione anno" descr="Year Spinner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Casella di selezione mese" descr="Month Spinner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Casella di selezione giorno" descr="Day Spinner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cona Visualizza pianificazione" descr="&quot;&quot;" title="Icona Visualizza pianificazion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ttangolo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ttangolo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igura a mano libera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ggiungi evento" descr="Fare clic per aggiungere un nuovo evento" title="Aggiungi even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ettangolo arrotondato 111">
            <a:hlinkClick xmlns:r="http://schemas.openxmlformats.org/officeDocument/2006/relationships" r:id="rId1" tooltip="Fare clic per aggiungere un nuovo evento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i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AGGIUNGI</a:t>
            </a:r>
            <a:r>
              <a:rPr lang="it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EVENTO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ggiungi evento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ttangolo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igura a mano libera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Modifica ore" descr="Fare clic per modificare gli intervalli di ora della pianificazione" title="Modifica ore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ettangolo arrotondato 117">
            <a:hlinkClick xmlns:r="http://schemas.openxmlformats.org/officeDocument/2006/relationships" r:id="rId2" tooltip="Fare clic per modificare gli intervalli di ora della pianificazione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i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MODIFICA ORE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Modifica ore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ttangolo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igura a mano libera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cona Casella degli strumenti" descr="&quot;&quot;" title="Icona Casella degli strument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ttangolo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ttangolo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igura a mano libera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cona Orologio" descr="&quot;&quot;" title="Icona Orologi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296515" y="191365"/>
          <a:ext cx="317659" cy="314671"/>
          <a:chOff x="270" y="53"/>
          <a:chExt cx="29" cy="29"/>
        </a:xfrm>
      </xdr:grpSpPr>
      <xdr:sp macro="" textlink="">
        <xdr:nvSpPr>
          <xdr:cNvPr id="157" name="Rettangolo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igura a mano libera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ttangolo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ttangolo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ttangolo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ttangolo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igura a mano libera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igura a mano libera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igura a mano libera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igura a mano libera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igura a mano libera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igura a mano libera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igura a mano libera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igura a mano libera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igura a mano libera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cona Fotocamera" descr="&quot;&quot;" title="Icona Fotocamer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905284" y="210415"/>
          <a:ext cx="432547" cy="292763"/>
          <a:chOff x="306" y="55"/>
          <a:chExt cx="291" cy="27"/>
        </a:xfrm>
      </xdr:grpSpPr>
      <xdr:sp macro="" textlink="">
        <xdr:nvSpPr>
          <xdr:cNvPr id="174" name="Rettangolo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ttangolo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igura a mano libera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cona Note" descr="&quot;&quot;" title="Icona Note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598601" y="219940"/>
          <a:ext cx="330353" cy="281809"/>
          <a:chOff x="89" y="56"/>
          <a:chExt cx="781" cy="26"/>
        </a:xfrm>
      </xdr:grpSpPr>
      <xdr:sp macro="" textlink="">
        <xdr:nvSpPr>
          <xdr:cNvPr id="179" name="Rettangolo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igura a mano libera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igura a mano libera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15</xdr:col>
      <xdr:colOff>0</xdr:colOff>
      <xdr:row>7</xdr:row>
      <xdr:rowOff>0</xdr:rowOff>
    </xdr:from>
    <xdr:to>
      <xdr:col>25</xdr:col>
      <xdr:colOff>121920</xdr:colOff>
      <xdr:row>19</xdr:row>
      <xdr:rowOff>144780</xdr:rowOff>
    </xdr:to>
    <xdr:pic>
      <xdr:nvPicPr>
        <xdr:cNvPr id="3" name="Immagin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CC7692-8868-4470-A2DF-98B287E5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5" y="1390650"/>
          <a:ext cx="5074920" cy="243078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109319</xdr:colOff>
      <xdr:row>12</xdr:row>
      <xdr:rowOff>57150</xdr:rowOff>
    </xdr:from>
    <xdr:to>
      <xdr:col>2</xdr:col>
      <xdr:colOff>1619250</xdr:colOff>
      <xdr:row>13</xdr:row>
      <xdr:rowOff>38100</xdr:rowOff>
    </xdr:to>
    <xdr:sp macro="" textlink="">
      <xdr:nvSpPr>
        <xdr:cNvPr id="2" name="Modifica dashboard" descr="Fare clic per visualizzare la pianificazione giornaliera" title="Visualizza pianificazione giornaliera">
          <a:hlinkClick xmlns:r="http://schemas.openxmlformats.org/officeDocument/2006/relationships" r:id="rId1" tooltip="Fare clic per visualizzare la pianificazione giornalier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7444" y="2438400"/>
          <a:ext cx="2405281" cy="171450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VISUALIZZA</a:t>
          </a:r>
          <a:r>
            <a:rPr lang="it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PIANIFICAZIONE</a:t>
          </a:r>
          <a:r>
            <a:rPr lang="it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GIORNALIERA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180975</xdr:rowOff>
    </xdr:from>
    <xdr:to>
      <xdr:col>2</xdr:col>
      <xdr:colOff>1619250</xdr:colOff>
      <xdr:row>11</xdr:row>
      <xdr:rowOff>154081</xdr:rowOff>
    </xdr:to>
    <xdr:sp macro="" textlink="">
      <xdr:nvSpPr>
        <xdr:cNvPr id="3" name="Modifica ore" descr="Fare clic per modificare gli intervalli di ora della pianificazione" title="Modifica ore">
          <a:hlinkClick xmlns:r="http://schemas.openxmlformats.org/officeDocument/2006/relationships" r:id="rId2" tooltip="Fare clic per modificare gli intervalli di ora della pianificazion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5141" y="2181225"/>
          <a:ext cx="2407584" cy="163606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MODIFICA ORE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cona data" descr="&quot;&quot;" title="Icona Data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57550" y="614363"/>
          <a:ext cx="190500" cy="180975"/>
          <a:chOff x="223" y="69"/>
          <a:chExt cx="20" cy="19"/>
        </a:xfrm>
      </xdr:grpSpPr>
      <xdr:sp macro="" textlink="">
        <xdr:nvSpPr>
          <xdr:cNvPr id="2052" name="Rettangolo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igura a mano libera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cona Ora" descr="&quot;&quot;" title="Icona Ora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629150" y="614363"/>
          <a:ext cx="180975" cy="180975"/>
          <a:chOff x="390" y="69"/>
          <a:chExt cx="19" cy="19"/>
        </a:xfrm>
      </xdr:grpSpPr>
      <xdr:sp macro="" textlink="">
        <xdr:nvSpPr>
          <xdr:cNvPr id="2057" name="Rettangolo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igura a mano libera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cona Descrizione" descr="&quot;&quot;" title="Icona Descrizione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753100" y="623888"/>
          <a:ext cx="200025" cy="161925"/>
          <a:chOff x="530" y="70"/>
          <a:chExt cx="21" cy="17"/>
        </a:xfrm>
      </xdr:grpSpPr>
      <xdr:sp macro="" textlink="">
        <xdr:nvSpPr>
          <xdr:cNvPr id="2062" name="Rettangolo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igura a mano libera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cona Ora" descr="&quot;&quot;" title="Icona Ora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Forma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ttangolo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igura a mano libera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ianificazioneGiornaliera" displayName="PianificazioneGiornaliera" ref="E4:F36" headerRowCount="0" totalsRowShown="0">
  <tableColumns count="2">
    <tableColumn id="1" xr3:uid="{00000000-0010-0000-0000-000001000000}" name="Time" headerRowDxfId="10" dataDxfId="9">
      <calculatedColumnFormula>Intervalli!B3</calculatedColumnFormula>
    </tableColumn>
    <tableColumn id="2" xr3:uid="{00000000-0010-0000-0000-000002000000}" name="Description" headerRowDxfId="8">
      <calculatedColumnFormula>IFERROR(INDEX(Input[],MATCH(DATEVALUE(ValData)&amp;PianificazioneGiornaliera[[#This Row],[Time]],CercaDataEOra,0),3),"-")</calculatedColumnFormula>
    </tableColumn>
  </tableColumns>
  <tableStyleInfo name="Pianificazione giornaliera" showFirstColumn="0" showLastColumn="0" showRowStripes="1" showColumnStripes="0"/>
  <extLst>
    <ext xmlns:x14="http://schemas.microsoft.com/office/spreadsheetml/2009/9/main" uri="{504A1905-F514-4f6f-8877-14C23A59335A}">
      <x14:table altText="Pianificazione giornaliera" altTextSummary="Elenco di impegni per intervallo di or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put" displayName="Input" ref="E4:H90" totalsRowShown="0" headerRowDxfId="7" dataDxfId="6">
  <autoFilter ref="E4:H90" xr:uid="{00000000-0009-0000-0100-000003000000}"/>
  <tableColumns count="4">
    <tableColumn id="1" xr3:uid="{00000000-0010-0000-0100-000001000000}" name="DATA" dataDxfId="5"/>
    <tableColumn id="2" xr3:uid="{00000000-0010-0000-0100-000002000000}" name="ORA" dataDxfId="4"/>
    <tableColumn id="3" xr3:uid="{00000000-0010-0000-0100-000003000000}" name="DESCRIZIONE" dataDxfId="3"/>
    <tableColumn id="4" xr3:uid="{00000000-0010-0000-0100-000004000000}" name="VALORE UNIVOCO (CALCOLATO)" dataDxfId="2">
      <calculatedColumnFormula>Input[[#This Row],[DATA]]&amp;"|"&amp;COUNTIF($E$5:E5,E5)</calculatedColumnFormula>
    </tableColumn>
  </tableColumns>
  <tableStyleInfo name="Intervallo di ora" showFirstColumn="0" showLastColumn="0" showRowStripes="1" showColumnStripes="0"/>
  <extLst>
    <ext xmlns:x14="http://schemas.microsoft.com/office/spreadsheetml/2009/9/main" uri="{504A1905-F514-4f6f-8877-14C23A59335A}">
      <x14:table altText="Eventi" altTextSummary="Elenco degli eventi giornalieri, ad esempio la pausa pranz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Ore" displayName="Ore" ref="B2:B35" totalsRowShown="0" dataDxfId="1">
  <tableColumns count="1">
    <tableColumn id="1" xr3:uid="{00000000-0010-0000-0200-000001000000}" name="ORA" dataDxfId="0"/>
  </tableColumns>
  <tableStyleInfo name="Intervallo di ora" showFirstColumn="0" showLastColumn="0" showRowStripes="1" showColumnStripes="0"/>
  <extLst>
    <ext xmlns:x14="http://schemas.microsoft.com/office/spreadsheetml/2009/9/main" uri="{504A1905-F514-4f6f-8877-14C23A59335A}">
      <x14:table altText="Intervallo di ora" altTextSummary="Elenco di intervalli di ora visualizzati sulla pianificazione, ad esempio intervalli di mezz'or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N36"/>
  <sheetViews>
    <sheetView showGridLines="0" tabSelected="1" zoomScaleNormal="100" workbookViewId="0">
      <selection activeCell="O5" sqref="O5"/>
    </sheetView>
  </sheetViews>
  <sheetFormatPr defaultRowHeight="11.65" x14ac:dyDescent="0.35"/>
  <cols>
    <col min="1" max="1" width="5.33203125" customWidth="1"/>
    <col min="2" max="2" width="17.33203125" customWidth="1"/>
    <col min="3" max="3" width="26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31.1640625" customWidth="1"/>
    <col min="11" max="11" width="2.83203125" customWidth="1"/>
    <col min="12" max="12" width="4.5" customWidth="1"/>
    <col min="13" max="13" width="49" customWidth="1"/>
    <col min="14" max="14" width="5.5" customWidth="1"/>
  </cols>
  <sheetData>
    <row r="1" spans="2:14" ht="14.25" customHeight="1" x14ac:dyDescent="0.35"/>
    <row r="2" spans="2:14" ht="9" customHeight="1" x14ac:dyDescent="0.35"/>
    <row r="3" spans="2:14" ht="26.25" customHeight="1" x14ac:dyDescent="0.35">
      <c r="B3" s="36">
        <f>DAY(ValData)</f>
        <v>12</v>
      </c>
      <c r="C3" s="36"/>
      <c r="E3" s="1"/>
      <c r="F3" s="27" t="str">
        <f>IFERROR(UPPER(TEXT(DATE(AnnoReport,NumeroMese,GiornoReport),"g mmmm aaaa")),"Invalid Date")</f>
        <v>12 NOVEMBRE 2017</v>
      </c>
      <c r="H3" s="48" t="s">
        <v>7</v>
      </c>
      <c r="I3" s="48"/>
      <c r="J3" s="48"/>
      <c r="L3" s="50" t="s">
        <v>8</v>
      </c>
      <c r="M3" s="50"/>
      <c r="N3" t="s">
        <v>10</v>
      </c>
    </row>
    <row r="4" spans="2:14" ht="15" customHeight="1" x14ac:dyDescent="0.45">
      <c r="B4" s="36"/>
      <c r="C4" s="36"/>
      <c r="E4" s="21">
        <f>Intervalli!B3</f>
        <v>0.25</v>
      </c>
      <c r="F4" s="15" t="str">
        <f>IFERROR(INDEX(Input[],MATCH(DATEVALUE(ValData)&amp;PianificazioneGiornaliera[[#This Row],[Time]],CercaDataEOra,0),3),"-")</f>
        <v>-</v>
      </c>
      <c r="H4" s="2" t="str">
        <f>TEXT(DATEVALUE(ValData)+1,"gggg")</f>
        <v>lunedì</v>
      </c>
      <c r="I4" s="24" t="str">
        <f>IFERROR(INDEX(Input[],MATCH($H$7&amp;"|"&amp;ROW(A1),Input[VALORE UNIVOCO (CALCOLATO)],0),2),"")</f>
        <v/>
      </c>
      <c r="J4" s="19" t="str">
        <f>IFERROR(INDEX(Input[],MATCH($H$7&amp;"|"&amp;ROW(A1),Input[VALORE UNIVOCO (CALCOLATO)],0),3),"")</f>
        <v/>
      </c>
      <c r="L4" s="49" t="s">
        <v>9</v>
      </c>
      <c r="M4" s="44"/>
    </row>
    <row r="5" spans="2:14" ht="15" customHeight="1" x14ac:dyDescent="0.35">
      <c r="B5" s="36"/>
      <c r="C5" s="36"/>
      <c r="E5" s="21">
        <f>Intervalli!B4</f>
        <v>0.27083333333333331</v>
      </c>
      <c r="F5" s="15" t="str">
        <f>IFERROR(INDEX(Input[],MATCH(DATEVALUE(ValData)&amp;PianificazioneGiornaliera[[#This Row],[Time]],CercaDataEOra,0),3),"-")</f>
        <v>-</v>
      </c>
      <c r="H5" s="35" t="str">
        <f>TEXT(DATEVALUE(ValData)+1,"g")</f>
        <v>13</v>
      </c>
      <c r="I5" s="22" t="str">
        <f>IFERROR(INDEX(Input[],MATCH($H$7&amp;"|"&amp;ROW(A2),Input[VALORE UNIVOCO (CALCOLATO)],0),2),"")</f>
        <v/>
      </c>
      <c r="J5" s="20" t="str">
        <f>IFERROR(INDEX(Input[],MATCH($H$7&amp;"|"&amp;ROW(A2),Input[VALORE UNIVOCO (CALCOLATO)],0),3),"")</f>
        <v/>
      </c>
      <c r="L5" s="42"/>
      <c r="M5" s="37"/>
    </row>
    <row r="6" spans="2:14" ht="15" customHeight="1" x14ac:dyDescent="0.35">
      <c r="B6" s="36"/>
      <c r="C6" s="36"/>
      <c r="E6" s="21">
        <f>Intervalli!B5</f>
        <v>0.29166666666666702</v>
      </c>
      <c r="F6" s="15" t="str">
        <f>IFERROR(INDEX(Input[],MATCH(DATEVALUE(ValData)&amp;PianificazioneGiornaliera[[#This Row],[Time]],CercaDataEOra,0),3),"-")</f>
        <v>-</v>
      </c>
      <c r="H6" s="35"/>
      <c r="I6" s="22" t="str">
        <f>IFERROR(INDEX(Input[],MATCH($H$7&amp;"|"&amp;ROW(A3),Input[VALORE UNIVOCO (CALCOLATO)],0),2),"")</f>
        <v/>
      </c>
      <c r="J6" s="20" t="str">
        <f>IFERROR(INDEX(Input[],MATCH($H$7&amp;"|"&amp;ROW(A3),Input[VALORE UNIVOCO (CALCOLATO)],0),3),"")</f>
        <v/>
      </c>
      <c r="L6" s="42"/>
      <c r="M6" s="37"/>
    </row>
    <row r="7" spans="2:14" ht="15" customHeight="1" x14ac:dyDescent="0.35">
      <c r="B7" s="36"/>
      <c r="C7" s="36"/>
      <c r="E7" s="21">
        <f>Intervalli!B6</f>
        <v>0.3125</v>
      </c>
      <c r="F7" s="15" t="str">
        <f>IFERROR(INDEX(Input[],MATCH(DATEVALUE(ValData)&amp;PianificazioneGiornaliera[[#This Row],[Time]],CercaDataEOra,0),3),"-")</f>
        <v>-</v>
      </c>
      <c r="H7" s="5">
        <f>ValData+1</f>
        <v>43052</v>
      </c>
      <c r="I7" s="22" t="str">
        <f>IFERROR(INDEX(Input[],MATCH($H$7&amp;"|"&amp;ROW(A4),Input[VALORE UNIVOCO (CALCOLATO)],0),2),"")</f>
        <v/>
      </c>
      <c r="J7" s="20" t="str">
        <f>IFERROR(INDEX(Input[],MATCH($H$7&amp;"|"&amp;ROW(A4),Input[VALORE UNIVOCO (CALCOLATO)],0),3),"")</f>
        <v/>
      </c>
      <c r="L7" s="42" t="s">
        <v>9</v>
      </c>
      <c r="M7" s="37"/>
    </row>
    <row r="8" spans="2:14" ht="15" customHeight="1" x14ac:dyDescent="0.35">
      <c r="B8" s="39" t="str">
        <f>TEXT(ValData,"gggg")</f>
        <v>domenica</v>
      </c>
      <c r="C8" s="39"/>
      <c r="E8" s="21">
        <f>Intervalli!B7</f>
        <v>0.33333333333333298</v>
      </c>
      <c r="F8" s="15" t="str">
        <f>IFERROR(INDEX(Input[],MATCH(DATEVALUE(ValData)&amp;PianificazioneGiornaliera[[#This Row],[Time]],CercaDataEOra,0),3),"-")</f>
        <v>-</v>
      </c>
      <c r="H8" s="3"/>
      <c r="I8" s="22" t="str">
        <f>IFERROR(INDEX(Input[],MATCH($H$7&amp;"|"&amp;ROW(A5),Input[VALORE UNIVOCO (CALCOLATO)],0),2),"")</f>
        <v/>
      </c>
      <c r="J8" s="20" t="str">
        <f>IFERROR(INDEX(Input[],MATCH($H$7&amp;"|"&amp;ROW(A5),Input[VALORE UNIVOCO (CALCOLATO)],0),3),"")</f>
        <v/>
      </c>
      <c r="L8" s="42"/>
      <c r="M8" s="37"/>
    </row>
    <row r="9" spans="2:14" ht="15" customHeight="1" x14ac:dyDescent="0.35">
      <c r="B9" s="39"/>
      <c r="C9" s="39"/>
      <c r="E9" s="21">
        <f>Intervalli!B8</f>
        <v>0.35416666666666702</v>
      </c>
      <c r="F9" s="15" t="str">
        <f>IFERROR(INDEX(Input[],MATCH(DATEVALUE(ValData)&amp;PianificazioneGiornaliera[[#This Row],[Time]],CercaDataEOra,0),3),"-")</f>
        <v>-</v>
      </c>
      <c r="H9" s="4"/>
      <c r="I9" s="22" t="str">
        <f>IFERROR(INDEX(Input[],MATCH($H$7&amp;"|"&amp;ROW(A6),Input[VALORE UNIVOCO (CALCOLATO)],0),2),"")</f>
        <v/>
      </c>
      <c r="J9" s="20" t="str">
        <f>IFERROR(INDEX(Input[],MATCH($H$7&amp;"|"&amp;ROW(A6),Input[VALORE UNIVOCO (CALCOLATO)],0),3),"")</f>
        <v/>
      </c>
      <c r="L9" s="42"/>
      <c r="M9" s="37"/>
    </row>
    <row r="10" spans="2:14" ht="15" customHeight="1" x14ac:dyDescent="0.45">
      <c r="B10" s="39"/>
      <c r="C10" s="39"/>
      <c r="E10" s="21">
        <f>Intervalli!B9</f>
        <v>0.375</v>
      </c>
      <c r="F10" s="15" t="str">
        <f>IFERROR(INDEX(Input[],MATCH(DATEVALUE(ValData)&amp;PianificazioneGiornaliera[[#This Row],[Time]],CercaDataEOra,0),3),"-")</f>
        <v>-</v>
      </c>
      <c r="H10" s="2" t="str">
        <f>TEXT(DATEVALUE(ValData)+2,"gggg")</f>
        <v>martedì</v>
      </c>
      <c r="I10" s="24" t="str">
        <f>IFERROR(INDEX(Input[],MATCH($H$13&amp;"|"&amp;ROW(A1),Input[VALORE UNIVOCO (CALCOLATO)],0),2),"")</f>
        <v/>
      </c>
      <c r="J10" s="19" t="str">
        <f>IFERROR(INDEX(Input[],MATCH($H$13&amp;"|"&amp;ROW(A1),Input[VALORE UNIVOCO (CALCOLATO)],0),3),"")</f>
        <v/>
      </c>
      <c r="L10" s="42" t="s">
        <v>9</v>
      </c>
      <c r="M10" s="37"/>
    </row>
    <row r="11" spans="2:14" ht="15" customHeight="1" x14ac:dyDescent="0.35">
      <c r="E11" s="21">
        <f>Intervalli!B10</f>
        <v>0.39583333333333298</v>
      </c>
      <c r="F11" s="15" t="str">
        <f>IFERROR(INDEX(Input[],MATCH(DATEVALUE(ValData)&amp;PianificazioneGiornaliera[[#This Row],[Time]],CercaDataEOra,0),3),"-")</f>
        <v>-</v>
      </c>
      <c r="H11" s="35" t="str">
        <f>TEXT(DATEVALUE(ValData)+2,"g")</f>
        <v>14</v>
      </c>
      <c r="I11" s="22" t="str">
        <f>IFERROR(INDEX(Input[],MATCH($H$13&amp;"|"&amp;ROW(A2),Input[VALORE UNIVOCO (CALCOLATO)],0),2),"")</f>
        <v/>
      </c>
      <c r="J11" s="20" t="str">
        <f>IFERROR(INDEX(Input[],MATCH($H$13&amp;"|"&amp;ROW(A2),Input[VALORE UNIVOCO (CALCOLATO)],0),3),"")</f>
        <v/>
      </c>
      <c r="L11" s="42"/>
      <c r="M11" s="37"/>
    </row>
    <row r="12" spans="2:14" ht="15" customHeight="1" x14ac:dyDescent="0.35">
      <c r="E12" s="21">
        <f>Intervalli!B11</f>
        <v>0.41666666666666702</v>
      </c>
      <c r="F12" s="15" t="str">
        <f>IFERROR(INDEX(Input[],MATCH(DATEVALUE(ValData)&amp;PianificazioneGiornaliera[[#This Row],[Time]],CercaDataEOra,0),3),"-")</f>
        <v>-</v>
      </c>
      <c r="H12" s="35"/>
      <c r="I12" s="22" t="str">
        <f>IFERROR(INDEX(Input[],MATCH($H$13&amp;"|"&amp;ROW(A3),Input[VALORE UNIVOCO (CALCOLATO)],0),2),"")</f>
        <v/>
      </c>
      <c r="J12" s="20" t="str">
        <f>IFERROR(INDEX(Input[],MATCH($H$13&amp;"|"&amp;ROW(A3),Input[VALORE UNIVOCO (CALCOLATO)],0),3),"")</f>
        <v/>
      </c>
      <c r="L12" s="42"/>
      <c r="M12" s="37"/>
    </row>
    <row r="13" spans="2:14" ht="15" customHeight="1" x14ac:dyDescent="0.35">
      <c r="B13" s="38" t="s">
        <v>0</v>
      </c>
      <c r="C13" s="38"/>
      <c r="E13" s="21">
        <f>Intervalli!B12</f>
        <v>0.4375</v>
      </c>
      <c r="F13" s="15" t="str">
        <f>IFERROR(INDEX(Input[],MATCH(DATEVALUE(ValData)&amp;PianificazioneGiornaliera[[#This Row],[Time]],CercaDataEOra,0),3),"-")</f>
        <v>-</v>
      </c>
      <c r="H13" s="5">
        <f>ValData+2</f>
        <v>43053</v>
      </c>
      <c r="I13" s="22" t="str">
        <f>IFERROR(INDEX(Input[],MATCH($H$13&amp;"|"&amp;ROW(A4),Input[VALORE UNIVOCO (CALCOLATO)],0),2),"")</f>
        <v/>
      </c>
      <c r="J13" s="20" t="str">
        <f>IFERROR(INDEX(Input[],MATCH($H$13&amp;"|"&amp;ROW(A4),Input[VALORE UNIVOCO (CALCOLATO)],0),3),"")</f>
        <v/>
      </c>
      <c r="L13" s="42" t="s">
        <v>9</v>
      </c>
      <c r="M13" s="37"/>
    </row>
    <row r="14" spans="2:14" ht="15" customHeight="1" x14ac:dyDescent="0.35">
      <c r="E14" s="21">
        <f>Intervalli!B13</f>
        <v>0.45833333333333298</v>
      </c>
      <c r="F14" s="15" t="str">
        <f>IFERROR(INDEX(Input[],MATCH(DATEVALUE(ValData)&amp;PianificazioneGiornaliera[[#This Row],[Time]],CercaDataEOra,0),3),"-")</f>
        <v>-</v>
      </c>
      <c r="H14" s="3"/>
      <c r="I14" s="22" t="str">
        <f>IFERROR(INDEX(Input[],MATCH($H$13&amp;"|"&amp;ROW(A5),Input[VALORE UNIVOCO (CALCOLATO)],0),2),"")</f>
        <v/>
      </c>
      <c r="J14" s="20" t="str">
        <f>IFERROR(INDEX(Input[],MATCH($H$13&amp;"|"&amp;ROW(A5),Input[VALORE UNIVOCO (CALCOLATO)],0),3),"")</f>
        <v/>
      </c>
      <c r="L14" s="42"/>
      <c r="M14" s="37"/>
    </row>
    <row r="15" spans="2:14" ht="15" customHeight="1" x14ac:dyDescent="0.4">
      <c r="B15" s="17">
        <v>2017</v>
      </c>
      <c r="C15" s="7" t="s">
        <v>4</v>
      </c>
      <c r="E15" s="21">
        <f>Intervalli!B14</f>
        <v>0.47916666666666602</v>
      </c>
      <c r="F15" s="15" t="str">
        <f>IFERROR(INDEX(Input[],MATCH(DATEVALUE(ValData)&amp;PianificazioneGiornaliera[[#This Row],[Time]],CercaDataEOra,0),3),"-")</f>
        <v>-</v>
      </c>
      <c r="H15" s="4"/>
      <c r="I15" s="22" t="str">
        <f>IFERROR(INDEX(Input[],MATCH($H$13&amp;"|"&amp;ROW(A6),Input[VALORE UNIVOCO (CALCOLATO)],0),2),"")</f>
        <v/>
      </c>
      <c r="J15" s="20" t="str">
        <f>IFERROR(INDEX(Input[],MATCH($H$13&amp;"|"&amp;ROW(A6),Input[VALORE UNIVOCO (CALCOLATO)],0),3),"")</f>
        <v/>
      </c>
      <c r="L15" s="42"/>
      <c r="M15" s="37"/>
    </row>
    <row r="16" spans="2:14" ht="15" customHeight="1" x14ac:dyDescent="0.45">
      <c r="C16" s="8"/>
      <c r="E16" s="21">
        <f>Intervalli!B15</f>
        <v>0.5</v>
      </c>
      <c r="F16" s="15" t="str">
        <f>IFERROR(INDEX(Input[],MATCH(DATEVALUE(ValData)&amp;PianificazioneGiornaliera[[#This Row],[Time]],CercaDataEOra,0),3),"-")</f>
        <v>-</v>
      </c>
      <c r="H16" s="2" t="str">
        <f>TEXT(DATEVALUE(ValData)+3,"gggg")</f>
        <v>mercoledì</v>
      </c>
      <c r="I16" s="24" t="str">
        <f>IFERROR(INDEX(Input[],MATCH($H$19&amp;"|"&amp;ROW(A1),Input[VALORE UNIVOCO (CALCOLATO)],0),2),"")</f>
        <v/>
      </c>
      <c r="J16" s="19" t="str">
        <f>IFERROR(INDEX(Input[],MATCH($H$19&amp;"|"&amp;ROW(A1),Input[VALORE UNIVOCO (CALCOLATO)],0),3),"")</f>
        <v/>
      </c>
      <c r="L16" s="42" t="s">
        <v>9</v>
      </c>
      <c r="M16" s="37"/>
    </row>
    <row r="17" spans="2:13" ht="15" customHeight="1" x14ac:dyDescent="0.4">
      <c r="B17" s="17" t="str">
        <f>CHOOSE(NumeroMese,"Gennaio","Febbraio","Marzo","Aprile","Maggio","Giugno","Luglio","Agosto","Settembre","Ottobre","Novembre","Dicembre")</f>
        <v>Novembre</v>
      </c>
      <c r="C17" s="7" t="s">
        <v>5</v>
      </c>
      <c r="E17" s="21">
        <f>Intervalli!B16</f>
        <v>0.52083333333333304</v>
      </c>
      <c r="F17" s="15" t="str">
        <f>IFERROR(INDEX(Input[],MATCH(DATEVALUE(ValData)&amp;PianificazioneGiornaliera[[#This Row],[Time]],CercaDataEOra,0),3),"-")</f>
        <v>-</v>
      </c>
      <c r="H17" s="35" t="str">
        <f>TEXT(DATEVALUE(ValData)+3,"g")</f>
        <v>15</v>
      </c>
      <c r="I17" s="22" t="str">
        <f>IFERROR(INDEX(Input[],MATCH($H$19&amp;"|"&amp;ROW(A2),Input[VALORE UNIVOCO (CALCOLATO)],0),2),"")</f>
        <v/>
      </c>
      <c r="J17" s="20" t="str">
        <f>IFERROR(INDEX(Input[],MATCH($H$19&amp;"|"&amp;ROW(A2),Input[VALORE UNIVOCO (CALCOLATO)],0),3),"")</f>
        <v/>
      </c>
      <c r="L17" s="42"/>
      <c r="M17" s="37"/>
    </row>
    <row r="18" spans="2:13" ht="15" customHeight="1" x14ac:dyDescent="0.35">
      <c r="B18" s="6">
        <v>11</v>
      </c>
      <c r="C18" s="8"/>
      <c r="E18" s="21">
        <f>Intervalli!B17</f>
        <v>0.54166666666666596</v>
      </c>
      <c r="F18" s="15" t="str">
        <f>IFERROR(INDEX(Input[],MATCH(DATEVALUE(ValData)&amp;PianificazioneGiornaliera[[#This Row],[Time]],CercaDataEOra,0),3),"-")</f>
        <v>-</v>
      </c>
      <c r="H18" s="35"/>
      <c r="I18" s="22" t="str">
        <f>IFERROR(INDEX(Input[],MATCH($H$19&amp;"|"&amp;ROW(A3),Input[VALORE UNIVOCO (CALCOLATO)],0),2),"")</f>
        <v/>
      </c>
      <c r="J18" s="20" t="str">
        <f>IFERROR(INDEX(Input[],MATCH($H$19&amp;"|"&amp;ROW(A3),Input[VALORE UNIVOCO (CALCOLATO)],0),3),"")</f>
        <v/>
      </c>
      <c r="L18" s="42"/>
      <c r="M18" s="37"/>
    </row>
    <row r="19" spans="2:13" ht="15" customHeight="1" x14ac:dyDescent="0.4">
      <c r="B19" s="17">
        <v>12</v>
      </c>
      <c r="C19" s="7" t="s">
        <v>6</v>
      </c>
      <c r="E19" s="21">
        <f>Intervalli!B18</f>
        <v>0.5625</v>
      </c>
      <c r="F19" s="15" t="str">
        <f>IFERROR(INDEX(Input[],MATCH(DATEVALUE(ValData)&amp;PianificazioneGiornaliera[[#This Row],[Time]],CercaDataEOra,0),3),"-")</f>
        <v>-</v>
      </c>
      <c r="H19" s="5">
        <f>ValData+3</f>
        <v>43054</v>
      </c>
      <c r="I19" s="22" t="str">
        <f>IFERROR(INDEX(Input[],MATCH($H$19&amp;"|"&amp;ROW(A4),Input[VALORE UNIVOCO (CALCOLATO)],0),2),"")</f>
        <v/>
      </c>
      <c r="J19" s="20" t="str">
        <f>IFERROR(INDEX(Input[],MATCH($H$19&amp;"|"&amp;ROW(A4),Input[VALORE UNIVOCO (CALCOLATO)],0),3),"")</f>
        <v/>
      </c>
      <c r="L19" s="42" t="s">
        <v>9</v>
      </c>
      <c r="M19" s="37"/>
    </row>
    <row r="20" spans="2:13" ht="15" customHeight="1" x14ac:dyDescent="0.35">
      <c r="E20" s="21">
        <f>Intervalli!B19</f>
        <v>0.58333333333333304</v>
      </c>
      <c r="F20" s="15" t="str">
        <f>IFERROR(INDEX(Input[],MATCH(DATEVALUE(ValData)&amp;PianificazioneGiornaliera[[#This Row],[Time]],CercaDataEOra,0),3),"-")</f>
        <v>-</v>
      </c>
      <c r="H20" s="3"/>
      <c r="I20" s="22" t="str">
        <f>IFERROR(INDEX(Input[],MATCH($H$19&amp;"|"&amp;ROW(A5),Input[VALORE UNIVOCO (CALCOLATO)],0),2),"")</f>
        <v/>
      </c>
      <c r="J20" s="20" t="str">
        <f>IFERROR(INDEX(Input[],MATCH($H$19&amp;"|"&amp;ROW(A5),Input[VALORE UNIVOCO (CALCOLATO)],0),3),"")</f>
        <v/>
      </c>
      <c r="L20" s="42"/>
      <c r="M20" s="37"/>
    </row>
    <row r="21" spans="2:13" ht="15" customHeight="1" x14ac:dyDescent="0.35">
      <c r="E21" s="21">
        <f>Intervalli!B20</f>
        <v>0.60416666666666596</v>
      </c>
      <c r="F21" s="15" t="str">
        <f>IFERROR(INDEX(Input[],MATCH(DATEVALUE(ValData)&amp;PianificazioneGiornaliera[[#This Row],[Time]],CercaDataEOra,0),3),"-")</f>
        <v>-</v>
      </c>
      <c r="H21" s="4"/>
      <c r="I21" s="22" t="str">
        <f>IFERROR(INDEX(Input[],MATCH($H$19&amp;"|"&amp;ROW(A6),Input[VALORE UNIVOCO (CALCOLATO)],0),2),"")</f>
        <v/>
      </c>
      <c r="J21" s="20" t="str">
        <f>IFERROR(INDEX(Input[],MATCH($H$19&amp;"|"&amp;ROW(A6),Input[VALORE UNIVOCO (CALCOLATO)],0),3),"")</f>
        <v/>
      </c>
      <c r="L21" s="42"/>
      <c r="M21" s="37"/>
    </row>
    <row r="22" spans="2:13" ht="15" customHeight="1" x14ac:dyDescent="0.45">
      <c r="B22" s="38" t="s">
        <v>1</v>
      </c>
      <c r="C22" s="38"/>
      <c r="E22" s="21">
        <f>Intervalli!B21</f>
        <v>0.625</v>
      </c>
      <c r="F22" s="15" t="str">
        <f>IFERROR(INDEX(Input[],MATCH(DATEVALUE(ValData)&amp;PianificazioneGiornaliera[[#This Row],[Time]],CercaDataEOra,0),3),"-")</f>
        <v>-</v>
      </c>
      <c r="H22" s="2" t="str">
        <f>TEXT(DATEVALUE(ValData)+4,"gggg")</f>
        <v>giovedì</v>
      </c>
      <c r="I22" s="24" t="str">
        <f>IFERROR(INDEX(Input[],MATCH($H$25&amp;"|"&amp;ROW(A1),Input[VALORE UNIVOCO (CALCOLATO)],0),2),"")</f>
        <v/>
      </c>
      <c r="J22" s="19" t="str">
        <f>IFERROR(INDEX(Input[],MATCH($H$25&amp;"|"&amp;ROW(A1),Input[VALORE UNIVOCO (CALCOLATO)],0),3),"")</f>
        <v/>
      </c>
      <c r="L22" s="42" t="s">
        <v>9</v>
      </c>
      <c r="M22" s="37"/>
    </row>
    <row r="23" spans="2:13" ht="15" customHeight="1" x14ac:dyDescent="0.35">
      <c r="E23" s="21">
        <f>Intervalli!B22</f>
        <v>0.64583333333333304</v>
      </c>
      <c r="F23" s="15" t="str">
        <f>IFERROR(INDEX(Input[],MATCH(DATEVALUE(ValData)&amp;PianificazioneGiornaliera[[#This Row],[Time]],CercaDataEOra,0),3),"-")</f>
        <v>-</v>
      </c>
      <c r="H23" s="35" t="str">
        <f>TEXT(DATEVALUE(ValData)+4,"g")</f>
        <v>16</v>
      </c>
      <c r="I23" s="22" t="str">
        <f>IFERROR(INDEX(Input[],MATCH($H$25&amp;"|"&amp;ROW(A2),Input[VALORE UNIVOCO (CALCOLATO)],0),2),"")</f>
        <v/>
      </c>
      <c r="J23" s="20" t="str">
        <f>IFERROR(INDEX(Input[],MATCH($H$25&amp;"|"&amp;ROW(A2),Input[VALORE UNIVOCO (CALCOLATO)],0),3),"")</f>
        <v/>
      </c>
      <c r="L23" s="42"/>
      <c r="M23" s="37"/>
    </row>
    <row r="24" spans="2:13" ht="15" customHeight="1" x14ac:dyDescent="0.35">
      <c r="E24" s="21">
        <f>Intervalli!B23</f>
        <v>0.66666666666666596</v>
      </c>
      <c r="F24" s="15" t="str">
        <f>IFERROR(INDEX(Input[],MATCH(DATEVALUE(ValData)&amp;PianificazioneGiornaliera[[#This Row],[Time]],CercaDataEOra,0),3),"-")</f>
        <v>-</v>
      </c>
      <c r="H24" s="35"/>
      <c r="I24" s="22" t="str">
        <f>IFERROR(INDEX(Input[],MATCH($H$25&amp;"|"&amp;ROW(A3),Input[VALORE UNIVOCO (CALCOLATO)],0),2),"")</f>
        <v/>
      </c>
      <c r="J24" s="20" t="str">
        <f>IFERROR(INDEX(Input[],MATCH($H$25&amp;"|"&amp;ROW(A3),Input[VALORE UNIVOCO (CALCOLATO)],0),3),"")</f>
        <v/>
      </c>
      <c r="L24" s="42"/>
      <c r="M24" s="37"/>
    </row>
    <row r="25" spans="2:13" ht="15" customHeight="1" x14ac:dyDescent="0.35">
      <c r="E25" s="21">
        <f>Intervalli!B24</f>
        <v>0.6875</v>
      </c>
      <c r="F25" s="15" t="str">
        <f>IFERROR(INDEX(Input[],MATCH(DATEVALUE(ValData)&amp;PianificazioneGiornaliera[[#This Row],[Time]],CercaDataEOra,0),3),"-")</f>
        <v>-</v>
      </c>
      <c r="H25" s="5">
        <f>ValData+4</f>
        <v>43055</v>
      </c>
      <c r="I25" s="22" t="str">
        <f>IFERROR(INDEX(Input[],MATCH($H$25&amp;"|"&amp;ROW(A4),Input[VALORE UNIVOCO (CALCOLATO)],0),2),"")</f>
        <v/>
      </c>
      <c r="J25" s="20" t="str">
        <f>IFERROR(INDEX(Input[],MATCH($H$25&amp;"|"&amp;ROW(A4),Input[VALORE UNIVOCO (CALCOLATO)],0),3),"")</f>
        <v/>
      </c>
      <c r="L25" s="42" t="s">
        <v>9</v>
      </c>
      <c r="M25" s="37"/>
    </row>
    <row r="26" spans="2:13" ht="15" customHeight="1" x14ac:dyDescent="0.35">
      <c r="E26" s="21">
        <f>Intervalli!B25</f>
        <v>0.70833333333333304</v>
      </c>
      <c r="F26" s="15" t="str">
        <f>IFERROR(INDEX(Input[],MATCH(DATEVALUE(ValData)&amp;PianificazioneGiornaliera[[#This Row],[Time]],CercaDataEOra,0),3),"-")</f>
        <v>-</v>
      </c>
      <c r="H26" s="4"/>
      <c r="I26" s="22" t="str">
        <f>IFERROR(INDEX(Input[],MATCH($H$25&amp;"|"&amp;ROW(A5),Input[VALORE UNIVOCO (CALCOLATO)],0),2),"")</f>
        <v/>
      </c>
      <c r="J26" s="20" t="str">
        <f>IFERROR(INDEX(Input[],MATCH($H$25&amp;"|"&amp;ROW(A5),Input[VALORE UNIVOCO (CALCOLATO)],0),3),"")</f>
        <v/>
      </c>
      <c r="L26" s="42"/>
      <c r="M26" s="37"/>
    </row>
    <row r="27" spans="2:13" ht="15" customHeight="1" x14ac:dyDescent="0.45">
      <c r="E27" s="21">
        <f>Intervalli!B26</f>
        <v>0.72916666666666596</v>
      </c>
      <c r="F27" s="15" t="str">
        <f>IFERROR(INDEX(Input[],MATCH(DATEVALUE(ValData)&amp;PianificazioneGiornaliera[[#This Row],[Time]],CercaDataEOra,0),3),"-")</f>
        <v>-</v>
      </c>
      <c r="H27" s="2" t="str">
        <f>TEXT(DATEVALUE(ValData)+5,"gggg")</f>
        <v>venerdì</v>
      </c>
      <c r="I27" s="24" t="str">
        <f>IFERROR(INDEX(Input[],MATCH($H$30&amp;"|"&amp;ROW(A1),Input[VALORE UNIVOCO (CALCOLATO)],0),2),"")</f>
        <v/>
      </c>
      <c r="J27" s="19" t="str">
        <f>IFERROR(INDEX(Input[],MATCH($H$30&amp;"|"&amp;ROW(A1),Input[VALORE UNIVOCO (CALCOLATO)],0),3),"")</f>
        <v/>
      </c>
      <c r="L27" s="42"/>
      <c r="M27" s="37"/>
    </row>
    <row r="28" spans="2:13" ht="15" customHeight="1" x14ac:dyDescent="0.35">
      <c r="E28" s="21">
        <f>Intervalli!B27</f>
        <v>0.75</v>
      </c>
      <c r="F28" s="15" t="str">
        <f>IFERROR(INDEX(Input[],MATCH(DATEVALUE(ValData)&amp;PianificazioneGiornaliera[[#This Row],[Time]],CercaDataEOra,0),3),"-")</f>
        <v>-</v>
      </c>
      <c r="H28" s="35" t="str">
        <f>TEXT(DATEVALUE(ValData)+5,"g")</f>
        <v>17</v>
      </c>
      <c r="I28" s="22" t="str">
        <f>IFERROR(INDEX(Input[],MATCH($H$30&amp;"|"&amp;ROW(A2),Input[VALORE UNIVOCO (CALCOLATO)],0),2),"")</f>
        <v/>
      </c>
      <c r="J28" s="20" t="str">
        <f>IFERROR(INDEX(Input[],MATCH($H$30&amp;"|"&amp;ROW(A2),Input[VALORE UNIVOCO (CALCOLATO)],0),3),"")</f>
        <v/>
      </c>
      <c r="L28" s="42" t="s">
        <v>9</v>
      </c>
      <c r="M28" s="37"/>
    </row>
    <row r="29" spans="2:13" ht="15" customHeight="1" x14ac:dyDescent="0.35">
      <c r="B29" s="40" t="s">
        <v>2</v>
      </c>
      <c r="C29" s="41"/>
      <c r="E29" s="21">
        <f>Intervalli!B28</f>
        <v>0.77083333333333304</v>
      </c>
      <c r="F29" s="15" t="str">
        <f>IFERROR(INDEX(Input[],MATCH(DATEVALUE(ValData)&amp;PianificazioneGiornaliera[[#This Row],[Time]],CercaDataEOra,0),3),"-")</f>
        <v>-</v>
      </c>
      <c r="H29" s="35"/>
      <c r="I29" s="22" t="str">
        <f>IFERROR(INDEX(Input[],MATCH($H$30&amp;"|"&amp;ROW(A3),Input[VALORE UNIVOCO (CALCOLATO)],0),2),"")</f>
        <v/>
      </c>
      <c r="J29" s="20" t="str">
        <f>IFERROR(INDEX(Input[],MATCH($H$30&amp;"|"&amp;ROW(A3),Input[VALORE UNIVOCO (CALCOLATO)],0),3),"")</f>
        <v/>
      </c>
      <c r="L29" s="42"/>
      <c r="M29" s="37"/>
    </row>
    <row r="30" spans="2:13" ht="15" customHeight="1" x14ac:dyDescent="0.35">
      <c r="B30" s="33" t="s">
        <v>3</v>
      </c>
      <c r="C30" s="34"/>
      <c r="E30" s="21">
        <f>Intervalli!B29</f>
        <v>0.79166666666666596</v>
      </c>
      <c r="F30" s="15" t="str">
        <f>IFERROR(INDEX(Input[],MATCH(DATEVALUE(ValData)&amp;PianificazioneGiornaliera[[#This Row],[Time]],CercaDataEOra,0),3),"-")</f>
        <v>-</v>
      </c>
      <c r="H30" s="5">
        <f>ValData+5</f>
        <v>43056</v>
      </c>
      <c r="I30" s="22" t="str">
        <f>IFERROR(INDEX(Input[],MATCH($H$30&amp;"|"&amp;ROW(A4),Input[VALORE UNIVOCO (CALCOLATO)],0),2),"")</f>
        <v/>
      </c>
      <c r="J30" s="20" t="str">
        <f>IFERROR(INDEX(Input[],MATCH($H$30&amp;"|"&amp;ROW(A4),Input[VALORE UNIVOCO (CALCOLATO)],0),3),"")</f>
        <v/>
      </c>
      <c r="L30" s="42"/>
      <c r="M30" s="37"/>
    </row>
    <row r="31" spans="2:13" ht="15" customHeight="1" x14ac:dyDescent="0.35">
      <c r="E31" s="21">
        <f>Intervalli!B30</f>
        <v>0.8125</v>
      </c>
      <c r="F31" s="15" t="str">
        <f>IFERROR(INDEX(Input[],MATCH(DATEVALUE(ValData)&amp;PianificazioneGiornaliera[[#This Row],[Time]],CercaDataEOra,0),3),"-")</f>
        <v>-</v>
      </c>
      <c r="H31" s="4"/>
      <c r="I31" s="22" t="str">
        <f>IFERROR(INDEX(Input[],MATCH($H$30&amp;"|"&amp;ROW(A5),Input[VALORE UNIVOCO (CALCOLATO)],0),2),"")</f>
        <v/>
      </c>
      <c r="J31" s="20" t="str">
        <f>IFERROR(INDEX(Input[],MATCH($H$30&amp;"|"&amp;ROW(A5),Input[VALORE UNIVOCO (CALCOLATO)],0),3),"")</f>
        <v/>
      </c>
      <c r="L31" s="42" t="s">
        <v>9</v>
      </c>
      <c r="M31" s="37"/>
    </row>
    <row r="32" spans="2:13" ht="15" customHeight="1" x14ac:dyDescent="0.45">
      <c r="E32" s="21">
        <f>Intervalli!B31</f>
        <v>0.83333333333333304</v>
      </c>
      <c r="F32" s="15" t="str">
        <f>IFERROR(INDEX(Input[],MATCH(DATEVALUE(ValData)&amp;PianificazioneGiornaliera[[#This Row],[Time]],CercaDataEOra,0),3),"-")</f>
        <v>-</v>
      </c>
      <c r="H32" s="2" t="str">
        <f>TEXT(DATEVALUE(ValData)+6,"gggg")</f>
        <v>sabato</v>
      </c>
      <c r="I32" s="24" t="str">
        <f>IFERROR(INDEX(Input[],MATCH($H$35&amp;"|"&amp;ROW(A1),Input[VALORE UNIVOCO (CALCOLATO)],0),2),"")</f>
        <v/>
      </c>
      <c r="J32" s="19" t="str">
        <f>IFERROR(INDEX(Input[],MATCH($H$35&amp;"|"&amp;ROW(A1),Input[VALORE UNIVOCO (CALCOLATO)],0),3),"")</f>
        <v/>
      </c>
      <c r="L32" s="42"/>
      <c r="M32" s="37"/>
    </row>
    <row r="33" spans="5:13" ht="15" customHeight="1" x14ac:dyDescent="0.35">
      <c r="E33" s="21">
        <f>Intervalli!B32</f>
        <v>0.85416666666666596</v>
      </c>
      <c r="F33" s="15" t="str">
        <f>IFERROR(INDEX(Input[],MATCH(DATEVALUE(ValData)&amp;PianificazioneGiornaliera[[#This Row],[Time]],CercaDataEOra,0),3),"-")</f>
        <v>-</v>
      </c>
      <c r="H33" s="35" t="str">
        <f>TEXT(DATEVALUE(ValData)+6,"g")</f>
        <v>18</v>
      </c>
      <c r="I33" s="22" t="str">
        <f>IFERROR(INDEX(Input[],MATCH($H$35&amp;"|"&amp;ROW(A2),Input[VALORE UNIVOCO (CALCOLATO)],0),2),"")</f>
        <v/>
      </c>
      <c r="J33" s="20" t="str">
        <f>IFERROR(INDEX(Input[],MATCH($H$35&amp;"|"&amp;ROW(A2),Input[VALORE UNIVOCO (CALCOLATO)],0),3),"")</f>
        <v/>
      </c>
      <c r="L33" s="42"/>
      <c r="M33" s="37"/>
    </row>
    <row r="34" spans="5:13" ht="15" customHeight="1" x14ac:dyDescent="0.35">
      <c r="E34" s="21">
        <f>Intervalli!B33</f>
        <v>0.874999999999999</v>
      </c>
      <c r="F34" s="15" t="str">
        <f>IFERROR(INDEX(Input[],MATCH(DATEVALUE(ValData)&amp;PianificazioneGiornaliera[[#This Row],[Time]],CercaDataEOra,0),3),"-")</f>
        <v>-</v>
      </c>
      <c r="H34" s="35"/>
      <c r="I34" s="22" t="str">
        <f>IFERROR(INDEX(Input[],MATCH($H$35&amp;"|"&amp;ROW(A3),Input[VALORE UNIVOCO (CALCOLATO)],0),2),"")</f>
        <v/>
      </c>
      <c r="J34" s="20" t="str">
        <f>IFERROR(INDEX(Input[],MATCH($H$35&amp;"|"&amp;ROW(A3),Input[VALORE UNIVOCO (CALCOLATO)],0),3),"")</f>
        <v/>
      </c>
      <c r="L34" s="45" t="s">
        <v>9</v>
      </c>
      <c r="M34" s="37"/>
    </row>
    <row r="35" spans="5:13" ht="15" customHeight="1" x14ac:dyDescent="0.35">
      <c r="E35" s="21">
        <f>Intervalli!B34</f>
        <v>0.89583333333333304</v>
      </c>
      <c r="F35" s="15" t="str">
        <f>IFERROR(INDEX(Input[],MATCH(DATEVALUE(ValData)&amp;PianificazioneGiornaliera[[#This Row],[Time]],CercaDataEOra,0),3),"-")</f>
        <v>-</v>
      </c>
      <c r="H35" s="5">
        <f>ValData+6</f>
        <v>43057</v>
      </c>
      <c r="I35" s="22" t="str">
        <f>IFERROR(INDEX(Input[],MATCH($H$35&amp;"|"&amp;ROW(A4),Input[VALORE UNIVOCO (CALCOLATO)],0),2),"")</f>
        <v/>
      </c>
      <c r="J35" s="20" t="str">
        <f>IFERROR(INDEX(Input[],MATCH($H$35&amp;"|"&amp;ROW(A4),Input[VALORE UNIVOCO (CALCOLATO)],0),3),"")</f>
        <v/>
      </c>
      <c r="L35" s="46"/>
      <c r="M35" s="37"/>
    </row>
    <row r="36" spans="5:13" ht="15" customHeight="1" x14ac:dyDescent="0.35">
      <c r="E36" s="21">
        <f>Intervalli!B35</f>
        <v>0.91666666666666596</v>
      </c>
      <c r="F36" s="15" t="str">
        <f>IFERROR(INDEX(Input[],MATCH(DATEVALUE(ValData)&amp;PianificazioneGiornaliera[[#This Row],[Time]],CercaDataEOra,0),3),"-")</f>
        <v>-</v>
      </c>
      <c r="H36" s="4"/>
      <c r="I36" s="25" t="str">
        <f>IFERROR(INDEX(Input[],MATCH($H$35&amp;"|"&amp;ROW(A5),Input[VALORE UNIVOCO (CALCOLATO)],0),2),"")</f>
        <v/>
      </c>
      <c r="J36" s="26" t="str">
        <f>IFERROR(INDEX(Input[],MATCH($H$35&amp;"|"&amp;ROW(A5),Input[VALORE UNIVOCO (CALCOLATO)],0),3),"")</f>
        <v/>
      </c>
      <c r="L36" s="47"/>
      <c r="M36" s="43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1" priority="1">
      <formula>LOWER(TRIM($F4))=EvidenziazionePianificazione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Casella di selezione anno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asella di selezione mese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asella di selezione giorno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I90"/>
  <sheetViews>
    <sheetView showGridLines="0" zoomScaleNormal="100" workbookViewId="0"/>
  </sheetViews>
  <sheetFormatPr defaultColWidth="9.33203125" defaultRowHeight="11.65" x14ac:dyDescent="0.35"/>
  <cols>
    <col min="1" max="1" width="4.1640625" style="13" customWidth="1"/>
    <col min="2" max="2" width="15.6640625" style="13" customWidth="1"/>
    <col min="3" max="3" width="28.83203125" style="13" customWidth="1"/>
    <col min="4" max="4" width="6.5" style="13" customWidth="1"/>
    <col min="5" max="5" width="23.6640625" style="31" customWidth="1"/>
    <col min="6" max="6" width="19.6640625" style="32" customWidth="1"/>
    <col min="7" max="7" width="50.1640625" style="30" customWidth="1"/>
    <col min="8" max="8" width="41.33203125" style="13" hidden="1" customWidth="1"/>
    <col min="9" max="9" width="6.5" style="13" customWidth="1"/>
    <col min="10" max="10" width="32.83203125" style="13" customWidth="1"/>
    <col min="11" max="16384" width="9.33203125" style="13"/>
  </cols>
  <sheetData>
    <row r="1" spans="2:9" x14ac:dyDescent="0.35">
      <c r="B1" s="52">
        <f>DAY(ValData)</f>
        <v>12</v>
      </c>
      <c r="C1" s="52"/>
      <c r="E1" s="51" t="s">
        <v>11</v>
      </c>
      <c r="F1" s="51"/>
      <c r="G1" s="13"/>
    </row>
    <row r="2" spans="2:9" ht="15" customHeight="1" x14ac:dyDescent="0.35">
      <c r="B2" s="52"/>
      <c r="C2" s="52"/>
      <c r="E2" s="51"/>
      <c r="F2" s="51"/>
      <c r="G2" s="13"/>
      <c r="I2"/>
    </row>
    <row r="3" spans="2:9" ht="15" customHeight="1" x14ac:dyDescent="0.35">
      <c r="B3" s="52"/>
      <c r="C3" s="52"/>
      <c r="E3" s="51"/>
      <c r="F3" s="51"/>
      <c r="G3" s="13"/>
      <c r="I3" s="13" t="s">
        <v>10</v>
      </c>
    </row>
    <row r="4" spans="2:9" ht="27.75" customHeight="1" x14ac:dyDescent="0.35">
      <c r="B4" s="52"/>
      <c r="C4" s="52"/>
      <c r="E4" s="18" t="s">
        <v>12</v>
      </c>
      <c r="F4" s="18" t="s">
        <v>13</v>
      </c>
      <c r="G4" s="18" t="s">
        <v>14</v>
      </c>
      <c r="H4" s="9" t="s">
        <v>15</v>
      </c>
      <c r="I4" s="13" t="s">
        <v>10</v>
      </c>
    </row>
    <row r="5" spans="2:9" ht="15" customHeight="1" x14ac:dyDescent="0.35">
      <c r="B5" s="52"/>
      <c r="C5" s="52"/>
      <c r="E5" s="10"/>
      <c r="F5" s="23"/>
      <c r="G5" s="11"/>
      <c r="H5" s="12" t="str">
        <f>Input[[#This Row],[DATA]]&amp;"|"&amp;COUNTIF($E$5:E5,E5)</f>
        <v>|0</v>
      </c>
    </row>
    <row r="6" spans="2:9" ht="15" customHeight="1" x14ac:dyDescent="0.35">
      <c r="B6" s="52"/>
      <c r="C6" s="52"/>
      <c r="E6" s="10"/>
      <c r="F6" s="23"/>
      <c r="G6" s="11"/>
      <c r="H6" s="12" t="str">
        <f>Input[[#This Row],[DATA]]&amp;"|"&amp;COUNTIF($E$5:E6,E6)</f>
        <v>|0</v>
      </c>
    </row>
    <row r="7" spans="2:9" ht="15" customHeight="1" x14ac:dyDescent="0.35">
      <c r="B7" s="53" t="str">
        <f>TEXT(ValData,"gggg")</f>
        <v>domenica</v>
      </c>
      <c r="C7" s="53"/>
      <c r="E7" s="10"/>
      <c r="F7" s="23"/>
      <c r="G7" s="11"/>
      <c r="H7" s="12" t="str">
        <f>Input[[#This Row],[DATA]]&amp;"|"&amp;COUNTIF($E$5:E7,E7)</f>
        <v>|0</v>
      </c>
    </row>
    <row r="8" spans="2:9" ht="15" customHeight="1" x14ac:dyDescent="0.35">
      <c r="B8" s="53"/>
      <c r="C8" s="53"/>
      <c r="E8" s="10"/>
      <c r="F8" s="23"/>
      <c r="G8" s="11"/>
      <c r="H8" s="12" t="str">
        <f>Input[[#This Row],[DATA]]&amp;"|"&amp;COUNTIF($E$5:E8,E8)</f>
        <v>|0</v>
      </c>
    </row>
    <row r="9" spans="2:9" ht="15" customHeight="1" x14ac:dyDescent="0.35">
      <c r="B9" s="54" t="str">
        <f>ValData</f>
        <v>12 NOVEMBRE 2017</v>
      </c>
      <c r="C9" s="54"/>
      <c r="E9" s="10"/>
      <c r="F9" s="23"/>
      <c r="G9" s="11"/>
      <c r="H9" s="12" t="str">
        <f>Input[[#This Row],[DATA]]&amp;"|"&amp;COUNTIF($E$5:E9,E9)</f>
        <v>|0</v>
      </c>
    </row>
    <row r="10" spans="2:9" ht="12" thickBot="1" x14ac:dyDescent="0.4">
      <c r="B10" s="55"/>
      <c r="C10" s="55"/>
      <c r="E10" s="10"/>
      <c r="F10" s="23"/>
      <c r="G10" s="11"/>
      <c r="H10" s="12" t="str">
        <f>Input[[#This Row],[DATA]]&amp;"|"&amp;COUNTIF($E$5:E10,E10)</f>
        <v>|0</v>
      </c>
    </row>
    <row r="11" spans="2:9" ht="15" customHeight="1" thickTop="1" x14ac:dyDescent="0.35">
      <c r="B11" s="14"/>
      <c r="C11" s="14"/>
      <c r="E11" s="10"/>
      <c r="F11" s="23"/>
      <c r="G11" s="11"/>
      <c r="H11" s="12" t="str">
        <f>Input[[#This Row],[DATA]]&amp;"|"&amp;COUNTIF($E$5:E11,E11)</f>
        <v>|0</v>
      </c>
    </row>
    <row r="12" spans="2:9" ht="15" customHeight="1" x14ac:dyDescent="0.35">
      <c r="B12" s="14"/>
      <c r="C12" s="14"/>
      <c r="E12" s="10"/>
      <c r="F12" s="23"/>
      <c r="G12" s="11"/>
      <c r="H12" s="12" t="str">
        <f>Input[[#This Row],[DATA]]&amp;"|"&amp;COUNTIF($E$5:E12,E12)</f>
        <v>|0</v>
      </c>
    </row>
    <row r="13" spans="2:9" ht="15" customHeight="1" x14ac:dyDescent="0.35">
      <c r="B13" s="14"/>
      <c r="C13" s="14"/>
      <c r="E13" s="10"/>
      <c r="F13" s="23"/>
      <c r="G13" s="11"/>
      <c r="H13" s="12" t="str">
        <f>Input[[#This Row],[DATA]]&amp;"|"&amp;COUNTIF($E$5:E13,E13)</f>
        <v>|0</v>
      </c>
    </row>
    <row r="14" spans="2:9" ht="15" customHeight="1" x14ac:dyDescent="0.35">
      <c r="B14" s="14"/>
      <c r="C14" s="14"/>
      <c r="E14" s="10"/>
      <c r="F14" s="23"/>
      <c r="G14" s="11"/>
      <c r="H14" s="12" t="str">
        <f>Input[[#This Row],[DATA]]&amp;"|"&amp;COUNTIF($E$5:E14,E14)</f>
        <v>|0</v>
      </c>
    </row>
    <row r="15" spans="2:9" x14ac:dyDescent="0.35">
      <c r="B15"/>
      <c r="C15"/>
      <c r="E15" s="10"/>
      <c r="F15" s="23"/>
      <c r="G15" s="11"/>
      <c r="H15" s="12" t="str">
        <f>Input[[#This Row],[DATA]]&amp;"|"&amp;COUNTIF($E$5:E15,E15)</f>
        <v>|0</v>
      </c>
    </row>
    <row r="16" spans="2:9" x14ac:dyDescent="0.35">
      <c r="B16"/>
      <c r="C16"/>
      <c r="E16" s="10"/>
      <c r="F16" s="23"/>
      <c r="G16" s="11"/>
      <c r="H16" s="12" t="str">
        <f>Input[[#This Row],[DATA]]&amp;"|"&amp;COUNTIF($E$5:E16,E16)</f>
        <v>|0</v>
      </c>
    </row>
    <row r="17" spans="2:9" x14ac:dyDescent="0.35">
      <c r="B17"/>
      <c r="C17"/>
      <c r="E17" s="10"/>
      <c r="F17" s="23"/>
      <c r="G17" s="11"/>
      <c r="H17" s="12" t="str">
        <f>Input[[#This Row],[DATA]]&amp;"|"&amp;COUNTIF($E$5:E90,E17)</f>
        <v>|0</v>
      </c>
      <c r="I17" s="13" t="s">
        <v>10</v>
      </c>
    </row>
    <row r="18" spans="2:9" x14ac:dyDescent="0.35">
      <c r="E18" s="28"/>
      <c r="F18" s="29"/>
      <c r="H18" s="13" t="str">
        <f>Input[[#This Row],[DATA]]&amp;"|"&amp;COUNTIF($E$5:E18,E18)</f>
        <v>|0</v>
      </c>
    </row>
    <row r="19" spans="2:9" x14ac:dyDescent="0.35">
      <c r="H19" s="13" t="str">
        <f>Input[[#This Row],[DATA]]&amp;"|"&amp;COUNTIF($E$5:E19,E19)</f>
        <v>|0</v>
      </c>
    </row>
    <row r="20" spans="2:9" x14ac:dyDescent="0.35">
      <c r="H20" s="13" t="str">
        <f>Input[[#This Row],[DATA]]&amp;"|"&amp;COUNTIF($E$5:E20,E20)</f>
        <v>|0</v>
      </c>
    </row>
    <row r="21" spans="2:9" x14ac:dyDescent="0.35">
      <c r="H21" s="13" t="str">
        <f>Input[[#This Row],[DATA]]&amp;"|"&amp;COUNTIF($E$5:E21,E21)</f>
        <v>|0</v>
      </c>
    </row>
    <row r="22" spans="2:9" x14ac:dyDescent="0.35">
      <c r="H22" s="13" t="str">
        <f>Input[[#This Row],[DATA]]&amp;"|"&amp;COUNTIF($E$5:E22,E22)</f>
        <v>|0</v>
      </c>
    </row>
    <row r="23" spans="2:9" x14ac:dyDescent="0.35">
      <c r="H23" s="13" t="str">
        <f>Input[[#This Row],[DATA]]&amp;"|"&amp;COUNTIF($E$5:E23,E23)</f>
        <v>|0</v>
      </c>
    </row>
    <row r="24" spans="2:9" x14ac:dyDescent="0.35">
      <c r="H24" s="13" t="str">
        <f>Input[[#This Row],[DATA]]&amp;"|"&amp;COUNTIF($E$5:E24,E24)</f>
        <v>|0</v>
      </c>
    </row>
    <row r="25" spans="2:9" x14ac:dyDescent="0.35">
      <c r="H25" s="13" t="str">
        <f>Input[[#This Row],[DATA]]&amp;"|"&amp;COUNTIF($E$5:E25,E25)</f>
        <v>|0</v>
      </c>
    </row>
    <row r="26" spans="2:9" x14ac:dyDescent="0.35">
      <c r="H26" s="13" t="str">
        <f>Input[[#This Row],[DATA]]&amp;"|"&amp;COUNTIF($E$5:E26,E26)</f>
        <v>|0</v>
      </c>
    </row>
    <row r="27" spans="2:9" x14ac:dyDescent="0.35">
      <c r="H27" s="13" t="str">
        <f>Input[[#This Row],[DATA]]&amp;"|"&amp;COUNTIF($E$5:E27,E27)</f>
        <v>|0</v>
      </c>
    </row>
    <row r="28" spans="2:9" x14ac:dyDescent="0.35">
      <c r="H28" s="13" t="str">
        <f>Input[[#This Row],[DATA]]&amp;"|"&amp;COUNTIF($E$5:E28,E28)</f>
        <v>|0</v>
      </c>
    </row>
    <row r="29" spans="2:9" x14ac:dyDescent="0.35">
      <c r="H29" s="13" t="str">
        <f>Input[[#This Row],[DATA]]&amp;"|"&amp;COUNTIF($E$5:E29,E29)</f>
        <v>|0</v>
      </c>
    </row>
    <row r="30" spans="2:9" x14ac:dyDescent="0.35">
      <c r="H30" s="13" t="str">
        <f>Input[[#This Row],[DATA]]&amp;"|"&amp;COUNTIF($E$5:E30,E30)</f>
        <v>|0</v>
      </c>
    </row>
    <row r="31" spans="2:9" x14ac:dyDescent="0.35">
      <c r="H31" s="13" t="str">
        <f>Input[[#This Row],[DATA]]&amp;"|"&amp;COUNTIF($E$5:E31,E31)</f>
        <v>|0</v>
      </c>
    </row>
    <row r="32" spans="2:9" x14ac:dyDescent="0.35">
      <c r="H32" s="13" t="str">
        <f>Input[[#This Row],[DATA]]&amp;"|"&amp;COUNTIF($E$5:E32,E32)</f>
        <v>|0</v>
      </c>
    </row>
    <row r="33" spans="8:8" x14ac:dyDescent="0.35">
      <c r="H33" s="13" t="str">
        <f>Input[[#This Row],[DATA]]&amp;"|"&amp;COUNTIF($E$5:E33,E33)</f>
        <v>|0</v>
      </c>
    </row>
    <row r="34" spans="8:8" x14ac:dyDescent="0.35">
      <c r="H34" s="13" t="str">
        <f>Input[[#This Row],[DATA]]&amp;"|"&amp;COUNTIF($E$5:E34,E34)</f>
        <v>|0</v>
      </c>
    </row>
    <row r="35" spans="8:8" x14ac:dyDescent="0.35">
      <c r="H35" s="13" t="str">
        <f>Input[[#This Row],[DATA]]&amp;"|"&amp;COUNTIF($E$5:E35,E35)</f>
        <v>|0</v>
      </c>
    </row>
    <row r="36" spans="8:8" x14ac:dyDescent="0.35">
      <c r="H36" s="13" t="str">
        <f>Input[[#This Row],[DATA]]&amp;"|"&amp;COUNTIF($E$5:E90,E36)</f>
        <v>|0</v>
      </c>
    </row>
    <row r="37" spans="8:8" x14ac:dyDescent="0.35">
      <c r="H37" s="13" t="str">
        <f>Input[[#This Row],[DATA]]&amp;"|"&amp;COUNTIF($E$5:E37,E37)</f>
        <v>|0</v>
      </c>
    </row>
    <row r="38" spans="8:8" x14ac:dyDescent="0.35">
      <c r="H38" s="13" t="str">
        <f>Input[[#This Row],[DATA]]&amp;"|"&amp;COUNTIF($E$5:E38,E38)</f>
        <v>|0</v>
      </c>
    </row>
    <row r="39" spans="8:8" x14ac:dyDescent="0.35">
      <c r="H39" s="13" t="str">
        <f>Input[[#This Row],[DATA]]&amp;"|"&amp;COUNTIF($E$5:E39,E39)</f>
        <v>|0</v>
      </c>
    </row>
    <row r="40" spans="8:8" x14ac:dyDescent="0.35">
      <c r="H40" s="13" t="str">
        <f>Input[[#This Row],[DATA]]&amp;"|"&amp;COUNTIF($E$5:E40,E40)</f>
        <v>|0</v>
      </c>
    </row>
    <row r="41" spans="8:8" x14ac:dyDescent="0.35">
      <c r="H41" s="13" t="str">
        <f>Input[[#This Row],[DATA]]&amp;"|"&amp;COUNTIF($E$5:E41,E41)</f>
        <v>|0</v>
      </c>
    </row>
    <row r="42" spans="8:8" x14ac:dyDescent="0.35">
      <c r="H42" s="13" t="str">
        <f>Input[[#This Row],[DATA]]&amp;"|"&amp;COUNTIF($E$5:E42,E42)</f>
        <v>|0</v>
      </c>
    </row>
    <row r="43" spans="8:8" x14ac:dyDescent="0.35">
      <c r="H43" s="13" t="str">
        <f>Input[[#This Row],[DATA]]&amp;"|"&amp;COUNTIF($E$5:E43,E43)</f>
        <v>|0</v>
      </c>
    </row>
    <row r="44" spans="8:8" x14ac:dyDescent="0.35">
      <c r="H44" s="13" t="str">
        <f>Input[[#This Row],[DATA]]&amp;"|"&amp;COUNTIF($E$5:E44,E44)</f>
        <v>|0</v>
      </c>
    </row>
    <row r="45" spans="8:8" x14ac:dyDescent="0.35">
      <c r="H45" s="13" t="str">
        <f>Input[[#This Row],[DATA]]&amp;"|"&amp;COUNTIF($E$5:E45,E45)</f>
        <v>|0</v>
      </c>
    </row>
    <row r="46" spans="8:8" x14ac:dyDescent="0.35">
      <c r="H46" s="13" t="str">
        <f>Input[[#This Row],[DATA]]&amp;"|"&amp;COUNTIF($E$5:E46,E46)</f>
        <v>|0</v>
      </c>
    </row>
    <row r="47" spans="8:8" x14ac:dyDescent="0.35">
      <c r="H47" s="13" t="str">
        <f>Input[[#This Row],[DATA]]&amp;"|"&amp;COUNTIF($E$5:E47,E47)</f>
        <v>|0</v>
      </c>
    </row>
    <row r="48" spans="8:8" x14ac:dyDescent="0.35">
      <c r="H48" s="13" t="str">
        <f>Input[[#This Row],[DATA]]&amp;"|"&amp;COUNTIF($E$5:E48,E48)</f>
        <v>|0</v>
      </c>
    </row>
    <row r="49" spans="8:8" x14ac:dyDescent="0.35">
      <c r="H49" s="13" t="str">
        <f>Input[[#This Row],[DATA]]&amp;"|"&amp;COUNTIF($E$5:E49,E49)</f>
        <v>|0</v>
      </c>
    </row>
    <row r="50" spans="8:8" x14ac:dyDescent="0.35">
      <c r="H50" s="13" t="str">
        <f>Input[[#This Row],[DATA]]&amp;"|"&amp;COUNTIF($E$5:E50,E50)</f>
        <v>|0</v>
      </c>
    </row>
    <row r="51" spans="8:8" x14ac:dyDescent="0.35">
      <c r="H51" s="13" t="str">
        <f>Input[[#This Row],[DATA]]&amp;"|"&amp;COUNTIF($E$5:E51,E51)</f>
        <v>|0</v>
      </c>
    </row>
    <row r="52" spans="8:8" x14ac:dyDescent="0.35">
      <c r="H52" s="13" t="str">
        <f>Input[[#This Row],[DATA]]&amp;"|"&amp;COUNTIF($E$5:E52,E52)</f>
        <v>|0</v>
      </c>
    </row>
    <row r="53" spans="8:8" x14ac:dyDescent="0.35">
      <c r="H53" s="13" t="str">
        <f>Input[[#This Row],[DATA]]&amp;"|"&amp;COUNTIF($E$5:E53,E53)</f>
        <v>|0</v>
      </c>
    </row>
    <row r="54" spans="8:8" x14ac:dyDescent="0.35">
      <c r="H54" s="13" t="str">
        <f>Input[[#This Row],[DATA]]&amp;"|"&amp;COUNTIF($E$5:E54,E54)</f>
        <v>|0</v>
      </c>
    </row>
    <row r="55" spans="8:8" x14ac:dyDescent="0.35">
      <c r="H55" s="13" t="str">
        <f>Input[[#This Row],[DATA]]&amp;"|"&amp;COUNTIF($E$5:E55,E55)</f>
        <v>|0</v>
      </c>
    </row>
    <row r="56" spans="8:8" x14ac:dyDescent="0.35">
      <c r="H56" s="13" t="str">
        <f>Input[[#This Row],[DATA]]&amp;"|"&amp;COUNTIF($E$5:E56,E56)</f>
        <v>|0</v>
      </c>
    </row>
    <row r="57" spans="8:8" x14ac:dyDescent="0.35">
      <c r="H57" s="13" t="str">
        <f>Input[[#This Row],[DATA]]&amp;"|"&amp;COUNTIF($E$5:E57,E57)</f>
        <v>|0</v>
      </c>
    </row>
    <row r="58" spans="8:8" x14ac:dyDescent="0.35">
      <c r="H58" s="13" t="str">
        <f>Input[[#This Row],[DATA]]&amp;"|"&amp;COUNTIF($E$5:E58,E58)</f>
        <v>|0</v>
      </c>
    </row>
    <row r="59" spans="8:8" x14ac:dyDescent="0.35">
      <c r="H59" s="13" t="str">
        <f>Input[[#This Row],[DATA]]&amp;"|"&amp;COUNTIF($E$5:E59,E59)</f>
        <v>|0</v>
      </c>
    </row>
    <row r="60" spans="8:8" x14ac:dyDescent="0.35">
      <c r="H60" s="13" t="str">
        <f>Input[[#This Row],[DATA]]&amp;"|"&amp;COUNTIF($E$5:E60,E60)</f>
        <v>|0</v>
      </c>
    </row>
    <row r="61" spans="8:8" x14ac:dyDescent="0.35">
      <c r="H61" s="13" t="str">
        <f>Input[[#This Row],[DATA]]&amp;"|"&amp;COUNTIF($E$5:E61,E61)</f>
        <v>|0</v>
      </c>
    </row>
    <row r="62" spans="8:8" x14ac:dyDescent="0.35">
      <c r="H62" s="13" t="str">
        <f>Input[[#This Row],[DATA]]&amp;"|"&amp;COUNTIF($E$5:E62,E62)</f>
        <v>|0</v>
      </c>
    </row>
    <row r="63" spans="8:8" x14ac:dyDescent="0.35">
      <c r="H63" s="13" t="str">
        <f>Input[[#This Row],[DATA]]&amp;"|"&amp;COUNTIF($E$5:E63,E63)</f>
        <v>|0</v>
      </c>
    </row>
    <row r="64" spans="8:8" x14ac:dyDescent="0.35">
      <c r="H64" s="13" t="str">
        <f>Input[[#This Row],[DATA]]&amp;"|"&amp;COUNTIF($E$5:E64,E64)</f>
        <v>|0</v>
      </c>
    </row>
    <row r="65" spans="8:8" x14ac:dyDescent="0.35">
      <c r="H65" s="13" t="str">
        <f>Input[[#This Row],[DATA]]&amp;"|"&amp;COUNTIF($E$5:E65,E65)</f>
        <v>|0</v>
      </c>
    </row>
    <row r="66" spans="8:8" x14ac:dyDescent="0.35">
      <c r="H66" s="13" t="str">
        <f>Input[[#This Row],[DATA]]&amp;"|"&amp;COUNTIF($E$5:E66,E66)</f>
        <v>|0</v>
      </c>
    </row>
    <row r="67" spans="8:8" x14ac:dyDescent="0.35">
      <c r="H67" s="13" t="str">
        <f>Input[[#This Row],[DATA]]&amp;"|"&amp;COUNTIF($E$5:E67,E67)</f>
        <v>|0</v>
      </c>
    </row>
    <row r="68" spans="8:8" x14ac:dyDescent="0.35">
      <c r="H68" s="13" t="str">
        <f>Input[[#This Row],[DATA]]&amp;"|"&amp;COUNTIF($E$5:E68,E68)</f>
        <v>|0</v>
      </c>
    </row>
    <row r="69" spans="8:8" x14ac:dyDescent="0.35">
      <c r="H69" s="13" t="str">
        <f>Input[[#This Row],[DATA]]&amp;"|"&amp;COUNTIF($E$5:E69,E69)</f>
        <v>|0</v>
      </c>
    </row>
    <row r="70" spans="8:8" x14ac:dyDescent="0.35">
      <c r="H70" s="13" t="str">
        <f>Input[[#This Row],[DATA]]&amp;"|"&amp;COUNTIF($E$5:E70,E70)</f>
        <v>|0</v>
      </c>
    </row>
    <row r="71" spans="8:8" x14ac:dyDescent="0.35">
      <c r="H71" s="13" t="str">
        <f>Input[[#This Row],[DATA]]&amp;"|"&amp;COUNTIF($E$5:E71,E71)</f>
        <v>|0</v>
      </c>
    </row>
    <row r="72" spans="8:8" x14ac:dyDescent="0.35">
      <c r="H72" s="13" t="str">
        <f>Input[[#This Row],[DATA]]&amp;"|"&amp;COUNTIF($E$5:E72,E72)</f>
        <v>|0</v>
      </c>
    </row>
    <row r="73" spans="8:8" x14ac:dyDescent="0.35">
      <c r="H73" s="13" t="str">
        <f>Input[[#This Row],[DATA]]&amp;"|"&amp;COUNTIF($E$5:E73,E73)</f>
        <v>|0</v>
      </c>
    </row>
    <row r="74" spans="8:8" x14ac:dyDescent="0.35">
      <c r="H74" s="13" t="str">
        <f>Input[[#This Row],[DATA]]&amp;"|"&amp;COUNTIF($E$5:E74,E74)</f>
        <v>|0</v>
      </c>
    </row>
    <row r="75" spans="8:8" x14ac:dyDescent="0.35">
      <c r="H75" s="13" t="str">
        <f>Input[[#This Row],[DATA]]&amp;"|"&amp;COUNTIF($E$5:E75,E75)</f>
        <v>|0</v>
      </c>
    </row>
    <row r="76" spans="8:8" x14ac:dyDescent="0.35">
      <c r="H76" s="13" t="str">
        <f>Input[[#This Row],[DATA]]&amp;"|"&amp;COUNTIF($E$5:E76,E76)</f>
        <v>|0</v>
      </c>
    </row>
    <row r="77" spans="8:8" x14ac:dyDescent="0.35">
      <c r="H77" s="13" t="str">
        <f>Input[[#This Row],[DATA]]&amp;"|"&amp;COUNTIF($E$5:E77,E77)</f>
        <v>|0</v>
      </c>
    </row>
    <row r="78" spans="8:8" x14ac:dyDescent="0.35">
      <c r="H78" s="13" t="str">
        <f>Input[[#This Row],[DATA]]&amp;"|"&amp;COUNTIF($E$5:E78,E78)</f>
        <v>|0</v>
      </c>
    </row>
    <row r="79" spans="8:8" x14ac:dyDescent="0.35">
      <c r="H79" s="13" t="str">
        <f>Input[[#This Row],[DATA]]&amp;"|"&amp;COUNTIF($E$5:E79,E79)</f>
        <v>|0</v>
      </c>
    </row>
    <row r="80" spans="8:8" x14ac:dyDescent="0.35">
      <c r="H80" s="13" t="str">
        <f>Input[[#This Row],[DATA]]&amp;"|"&amp;COUNTIF($E$5:E80,E80)</f>
        <v>|0</v>
      </c>
    </row>
    <row r="81" spans="8:8" x14ac:dyDescent="0.35">
      <c r="H81" s="13" t="str">
        <f>Input[[#This Row],[DATA]]&amp;"|"&amp;COUNTIF($E$5:E81,E81)</f>
        <v>|0</v>
      </c>
    </row>
    <row r="82" spans="8:8" x14ac:dyDescent="0.35">
      <c r="H82" s="13" t="str">
        <f>Input[[#This Row],[DATA]]&amp;"|"&amp;COUNTIF($E$5:E82,E82)</f>
        <v>|0</v>
      </c>
    </row>
    <row r="83" spans="8:8" x14ac:dyDescent="0.35">
      <c r="H83" s="13" t="str">
        <f>Input[[#This Row],[DATA]]&amp;"|"&amp;COUNTIF($E$5:E83,E83)</f>
        <v>|0</v>
      </c>
    </row>
    <row r="84" spans="8:8" x14ac:dyDescent="0.35">
      <c r="H84" s="13" t="str">
        <f>Input[[#This Row],[DATA]]&amp;"|"&amp;COUNTIF($E$5:E84,E84)</f>
        <v>|0</v>
      </c>
    </row>
    <row r="85" spans="8:8" x14ac:dyDescent="0.35">
      <c r="H85" s="13" t="str">
        <f>Input[[#This Row],[DATA]]&amp;"|"&amp;COUNTIF($E$5:E85,E85)</f>
        <v>|0</v>
      </c>
    </row>
    <row r="86" spans="8:8" x14ac:dyDescent="0.35">
      <c r="H86" s="13" t="str">
        <f>Input[[#This Row],[DATA]]&amp;"|"&amp;COUNTIF($E$5:E86,E86)</f>
        <v>|0</v>
      </c>
    </row>
    <row r="87" spans="8:8" x14ac:dyDescent="0.35">
      <c r="H87" s="13" t="str">
        <f>Input[[#This Row],[DATA]]&amp;"|"&amp;COUNTIF($E$5:E87,E87)</f>
        <v>|0</v>
      </c>
    </row>
    <row r="88" spans="8:8" x14ac:dyDescent="0.35">
      <c r="H88" s="13" t="str">
        <f>Input[[#This Row],[DATA]]&amp;"|"&amp;COUNTIF($E$5:E88,E88)</f>
        <v>|0</v>
      </c>
    </row>
    <row r="89" spans="8:8" x14ac:dyDescent="0.35">
      <c r="H89" s="13" t="str">
        <f>Input[[#This Row],[DATA]]&amp;"|"&amp;COUNTIF($E$5:E89,E89)</f>
        <v>|0</v>
      </c>
    </row>
    <row r="90" spans="8:8" x14ac:dyDescent="0.35">
      <c r="H90" s="13" t="str">
        <f>Input[[#This Row],[DATA]]&amp;"|"&amp;COUNTIF($E$5:E90,E90)</f>
        <v>|0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90" xr:uid="{00000000-0002-0000-0100-000000000000}">
      <formula1>ElencoOre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B35"/>
  <sheetViews>
    <sheetView showGridLines="0" topLeftCell="A21" zoomScaleNormal="100" workbookViewId="0"/>
  </sheetViews>
  <sheetFormatPr defaultRowHeight="18.75" customHeight="1" x14ac:dyDescent="0.35"/>
  <cols>
    <col min="1" max="1" width="3.33203125" customWidth="1"/>
    <col min="2" max="2" width="16.5" customWidth="1"/>
  </cols>
  <sheetData>
    <row r="1" spans="2:2" ht="13.5" customHeight="1" x14ac:dyDescent="0.35"/>
    <row r="2" spans="2:2" ht="27" customHeight="1" x14ac:dyDescent="0.35">
      <c r="B2" s="16" t="s">
        <v>13</v>
      </c>
    </row>
    <row r="3" spans="2:2" ht="18.75" customHeight="1" x14ac:dyDescent="0.35">
      <c r="B3" s="23">
        <v>0.25</v>
      </c>
    </row>
    <row r="4" spans="2:2" ht="18.75" customHeight="1" x14ac:dyDescent="0.35">
      <c r="B4" s="23">
        <v>0.27083333333333331</v>
      </c>
    </row>
    <row r="5" spans="2:2" ht="18.75" customHeight="1" x14ac:dyDescent="0.35">
      <c r="B5" s="23">
        <v>0.29166666666666702</v>
      </c>
    </row>
    <row r="6" spans="2:2" ht="18.75" customHeight="1" x14ac:dyDescent="0.35">
      <c r="B6" s="23">
        <v>0.3125</v>
      </c>
    </row>
    <row r="7" spans="2:2" ht="18.75" customHeight="1" x14ac:dyDescent="0.35">
      <c r="B7" s="23">
        <v>0.33333333333333298</v>
      </c>
    </row>
    <row r="8" spans="2:2" ht="18.75" customHeight="1" x14ac:dyDescent="0.35">
      <c r="B8" s="23">
        <v>0.35416666666666702</v>
      </c>
    </row>
    <row r="9" spans="2:2" ht="18.75" customHeight="1" x14ac:dyDescent="0.35">
      <c r="B9" s="23">
        <v>0.375</v>
      </c>
    </row>
    <row r="10" spans="2:2" ht="18.75" customHeight="1" x14ac:dyDescent="0.35">
      <c r="B10" s="23">
        <v>0.39583333333333298</v>
      </c>
    </row>
    <row r="11" spans="2:2" ht="18.75" customHeight="1" x14ac:dyDescent="0.35">
      <c r="B11" s="23">
        <v>0.41666666666666702</v>
      </c>
    </row>
    <row r="12" spans="2:2" ht="18.75" customHeight="1" x14ac:dyDescent="0.35">
      <c r="B12" s="23">
        <v>0.4375</v>
      </c>
    </row>
    <row r="13" spans="2:2" ht="18.75" customHeight="1" x14ac:dyDescent="0.35">
      <c r="B13" s="23">
        <v>0.45833333333333298</v>
      </c>
    </row>
    <row r="14" spans="2:2" ht="18.75" customHeight="1" x14ac:dyDescent="0.35">
      <c r="B14" s="23">
        <v>0.47916666666666602</v>
      </c>
    </row>
    <row r="15" spans="2:2" ht="18.75" customHeight="1" x14ac:dyDescent="0.35">
      <c r="B15" s="23">
        <v>0.5</v>
      </c>
    </row>
    <row r="16" spans="2:2" ht="18.75" customHeight="1" x14ac:dyDescent="0.35">
      <c r="B16" s="23">
        <v>0.52083333333333304</v>
      </c>
    </row>
    <row r="17" spans="2:2" ht="18.75" customHeight="1" x14ac:dyDescent="0.35">
      <c r="B17" s="23">
        <v>0.54166666666666596</v>
      </c>
    </row>
    <row r="18" spans="2:2" ht="18.75" customHeight="1" x14ac:dyDescent="0.35">
      <c r="B18" s="23">
        <v>0.5625</v>
      </c>
    </row>
    <row r="19" spans="2:2" ht="18.75" customHeight="1" x14ac:dyDescent="0.35">
      <c r="B19" s="23">
        <v>0.58333333333333304</v>
      </c>
    </row>
    <row r="20" spans="2:2" ht="18.75" customHeight="1" x14ac:dyDescent="0.35">
      <c r="B20" s="23">
        <v>0.60416666666666596</v>
      </c>
    </row>
    <row r="21" spans="2:2" ht="18.75" customHeight="1" x14ac:dyDescent="0.35">
      <c r="B21" s="23">
        <v>0.625</v>
      </c>
    </row>
    <row r="22" spans="2:2" ht="18.75" customHeight="1" x14ac:dyDescent="0.35">
      <c r="B22" s="23">
        <v>0.64583333333333304</v>
      </c>
    </row>
    <row r="23" spans="2:2" ht="18.75" customHeight="1" x14ac:dyDescent="0.35">
      <c r="B23" s="23">
        <v>0.66666666666666596</v>
      </c>
    </row>
    <row r="24" spans="2:2" ht="18.75" customHeight="1" x14ac:dyDescent="0.35">
      <c r="B24" s="23">
        <v>0.6875</v>
      </c>
    </row>
    <row r="25" spans="2:2" ht="18.75" customHeight="1" x14ac:dyDescent="0.35">
      <c r="B25" s="23">
        <v>0.70833333333333304</v>
      </c>
    </row>
    <row r="26" spans="2:2" ht="18.75" customHeight="1" x14ac:dyDescent="0.35">
      <c r="B26" s="23">
        <v>0.72916666666666596</v>
      </c>
    </row>
    <row r="27" spans="2:2" ht="18.75" customHeight="1" x14ac:dyDescent="0.35">
      <c r="B27" s="23">
        <v>0.75</v>
      </c>
    </row>
    <row r="28" spans="2:2" ht="18.75" customHeight="1" x14ac:dyDescent="0.35">
      <c r="B28" s="23">
        <v>0.77083333333333304</v>
      </c>
    </row>
    <row r="29" spans="2:2" ht="18.75" customHeight="1" x14ac:dyDescent="0.35">
      <c r="B29" s="23">
        <v>0.79166666666666596</v>
      </c>
    </row>
    <row r="30" spans="2:2" ht="18.75" customHeight="1" x14ac:dyDescent="0.35">
      <c r="B30" s="23">
        <v>0.8125</v>
      </c>
    </row>
    <row r="31" spans="2:2" ht="18.75" customHeight="1" x14ac:dyDescent="0.35">
      <c r="B31" s="23">
        <v>0.83333333333333304</v>
      </c>
    </row>
    <row r="32" spans="2:2" ht="18.75" customHeight="1" x14ac:dyDescent="0.35">
      <c r="B32" s="23">
        <v>0.85416666666666596</v>
      </c>
    </row>
    <row r="33" spans="2:2" ht="18.75" customHeight="1" x14ac:dyDescent="0.35">
      <c r="B33" s="23">
        <v>0.874999999999999</v>
      </c>
    </row>
    <row r="34" spans="2:2" ht="18.75" customHeight="1" x14ac:dyDescent="0.35">
      <c r="B34" s="23">
        <v>0.89583333333333304</v>
      </c>
    </row>
    <row r="35" spans="2:2" ht="18.75" customHeight="1" x14ac:dyDescent="0.35">
      <c r="B35" s="23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Pianificazione giornaliera</vt:lpstr>
      <vt:lpstr>Pianificazione eventi</vt:lpstr>
      <vt:lpstr>Intervalli</vt:lpstr>
      <vt:lpstr>AnnoReport</vt:lpstr>
      <vt:lpstr>ElencoOre</vt:lpstr>
      <vt:lpstr>EvidenziazionePianificazione</vt:lpstr>
      <vt:lpstr>GiornoReport</vt:lpstr>
      <vt:lpstr>MeseReport</vt:lpstr>
      <vt:lpstr>NumeroMese</vt:lpstr>
      <vt:lpstr>ValData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PAOLO BENNI</dc:creator>
  <cp:keywords/>
  <cp:lastModifiedBy>PAOLO BENNI</cp:lastModifiedBy>
  <dcterms:created xsi:type="dcterms:W3CDTF">2015-10-14T08:08:24Z</dcterms:created>
  <dcterms:modified xsi:type="dcterms:W3CDTF">2017-11-13T15:11:21Z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